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5"/>
  </bookViews>
  <sheets>
    <sheet name="Инструкция" sheetId="1" r:id="rId1"/>
    <sheet name="Выбор субъекта РФ" sheetId="2" state="veryHidden" r:id="rId2"/>
    <sheet name="Титульный" sheetId="3" r:id="rId3"/>
    <sheet name="ТС характеристики" sheetId="4" r:id="rId4"/>
    <sheet name="ТС инвестиции" sheetId="5" r:id="rId5"/>
    <sheet name="ТС показатели" sheetId="6" r:id="rId6"/>
    <sheet name="ТС показатели (2)" sheetId="7" r:id="rId7"/>
    <sheet name="Ссылки на публикацию " sheetId="8" r:id="rId8"/>
    <sheet name="Комментарии" sheetId="9" r:id="rId9"/>
    <sheet name="AllSheetsInThisWorkbook" sheetId="10" state="veryHidden" r:id="rId10"/>
    <sheet name="et_union" sheetId="11" state="veryHidden" r:id="rId11"/>
    <sheet name="TEHSHEET" sheetId="12" state="veryHidden" r:id="rId12"/>
    <sheet name="REESTR_ORG" sheetId="13" state="veryHidden" r:id="rId13"/>
    <sheet name="REESTR_FILTERED" sheetId="14" state="veryHidden" r:id="rId14"/>
    <sheet name="REESTR_MO" sheetId="15" state="veryHidden" r:id="rId15"/>
    <sheet name="modHyp" sheetId="16" state="veryHidden" r:id="rId16"/>
    <sheet name="modChange" sheetId="17" state="veryHidden" r:id="rId17"/>
    <sheet name="modfrmReestr" sheetId="18" state="veryHidden" r:id="rId18"/>
    <sheet name="modPROV" sheetId="19" state="veryHidden" r:id="rId19"/>
    <sheet name="modCommandButton" sheetId="20" state="veryHidden" r:id="rId20"/>
    <sheet name="modTitleSheetHeaders" sheetId="21" state="veryHidden" r:id="rId21"/>
    <sheet name="modServiceModule" sheetId="22" state="veryHidden" r:id="rId22"/>
    <sheet name="modClassifierValidate" sheetId="23" state="veryHidden" r:id="rId23"/>
    <sheet name="modWindowClipboard" sheetId="24" state="veryHidden" r:id="rId24"/>
    <sheet name="modInfo" sheetId="25" state="veryHidden" r:id="rId25"/>
    <sheet name="modfrmDateChoose" sheetId="26" state="veryHidden" r:id="rId26"/>
    <sheet name="modReestr" sheetId="27" state="veryHidden" r:id="rId27"/>
    <sheet name="Паспорт" sheetId="28" state="veryHidden" r:id="rId28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activity" localSheetId="7">'[2]Титульный'!$F$20</definedName>
    <definedName name="activity">'Титульный'!$G$27</definedName>
    <definedName name="activity_zag">'Титульный'!$E$27</definedName>
    <definedName name="add_event">'ТС инвестиции'!$B$21:$B$58</definedName>
    <definedName name="add_HYPERLINK_range">'et_union'!$24:$24</definedName>
    <definedName name="add_index">'ТС инвестиции'!$4:$5</definedName>
    <definedName name="add_INDEX_2_range">'et_union'!$17:$20</definedName>
    <definedName name="add_INDEX_range">'et_union'!$4:$4</definedName>
    <definedName name="add_INDEX_range_2">'et_union'!$9:$12</definedName>
    <definedName name="add_inv_block">'ТС инвестиции'!$F$57</definedName>
    <definedName name="add_kind_of_fuels">'ТС показатели'!$F$23</definedName>
    <definedName name="add_MO_range">'et_union'!$30:$30</definedName>
    <definedName name="add_MR_range">'et_union'!$30:$31</definedName>
    <definedName name="add_source_of_funding">'ТС инвестиции'!$2:$2</definedName>
    <definedName name="add_source_of_funding_block">'ТС инвестиции'!$7:$14</definedName>
    <definedName name="add_STR1_range">'et_union'!$4:$4</definedName>
    <definedName name="addHypEvent">'ТС инвестиции'!$I$21</definedName>
    <definedName name="checkBC_1">'ТС инвестиции'!$F$28:$G$57</definedName>
    <definedName name="checkBC_2" localSheetId="7">'Ссылки на публикацию '!$G$15:$K$15</definedName>
    <definedName name="checkBC_2">'ТС показатели'!$F$18:$G$46</definedName>
    <definedName name="checkBC_3">'ТС показатели (2)'!$F$14:$G$43</definedName>
    <definedName name="checkBC_4" localSheetId="7">#REF!</definedName>
    <definedName name="checkBC_4">#REF!</definedName>
    <definedName name="checkEtcBC_1">'ТС инвестиции'!$H$23:$J$57</definedName>
    <definedName name="checkEtcBC_2" localSheetId="7">'Ссылки на публикацию '!$F$16:$K$17</definedName>
    <definedName name="checkEtcBC_2">'ТС показатели'!$H$14:$I$72</definedName>
    <definedName name="checkEtcBC_3">'ТС показатели (2)'!$H$14:$I$43</definedName>
    <definedName name="checkEtcBC_4">#REF!</definedName>
    <definedName name="checkEtcBC_5">'ТС характеристики'!$G$14:$G$18</definedName>
    <definedName name="checkEtcBC_6">#REF!</definedName>
    <definedName name="codeTemplate" localSheetId="7">'[3]Инструкция'!$J$2</definedName>
    <definedName name="codeTemplate">'Инструкция'!$J$2</definedName>
    <definedName name="codeTemplates" localSheetId="7">'[1]Инструкция'!$J$2</definedName>
    <definedName name="codeTemplates">'[4]Инструкция'!$J$2</definedName>
    <definedName name="Consecutive_number" localSheetId="7">'Ссылки на публикацию '!$E$12</definedName>
    <definedName name="Consecutive_number">#REF!</definedName>
    <definedName name="Date_of_posting_inf" localSheetId="7">'Ссылки на публикацию '!$H$12</definedName>
    <definedName name="Date_of_posting_inf">#REF!</definedName>
    <definedName name="Date_of_publication" localSheetId="7">'Ссылки на публикацию '!$J$12</definedName>
    <definedName name="Date_of_publication">#REF!</definedName>
    <definedName name="DAY">'TEHSHEET'!$G$2:$G$32</definedName>
    <definedName name="deleteNotForExceptions">'et_union'!$H$24</definedName>
    <definedName name="description_SKI" localSheetId="7">'[5]Титульный'!#REF!</definedName>
    <definedName name="description_SKI">'Титульный'!$G$36</definedName>
    <definedName name="details_of_org" localSheetId="7">'[4]Титульный'!$G$47:$G$48,'[4]Титульный'!$G$51:$G$52,'[4]Титульный'!$G$55:$G$56,'[4]Титульный'!$G$59:$G$62</definedName>
    <definedName name="details_of_org">'Титульный'!$G$48:$G$49,'Титульный'!$G$52:$G$53,'Титульный'!$G$56:$G$57,'Титульный'!$G$60:$G$63</definedName>
    <definedName name="fil" localSheetId="7">'[1]Титульный'!$G$22</definedName>
    <definedName name="fil">'Титульный'!$G$22</definedName>
    <definedName name="fil_flag">'Титульный'!$G$16</definedName>
    <definedName name="god" localSheetId="7">'[1]Титульный'!$G$13</definedName>
    <definedName name="god">'Титульный'!$G$14</definedName>
    <definedName name="hyp_list_sheet_comm">'Комментарии'!$D$7</definedName>
    <definedName name="hyp_list_sheet_pub">#REF!</definedName>
    <definedName name="hyp_record_etc" localSheetId="7">#REF!</definedName>
    <definedName name="hyp_record_etc">#REF!</definedName>
    <definedName name="hyp_record_ipr" localSheetId="7">#REF!</definedName>
    <definedName name="hyp_record_ipr">#REF!</definedName>
    <definedName name="HypAll" localSheetId="7">#REF!</definedName>
    <definedName name="HypAll">#REF!</definedName>
    <definedName name="HypNotOrg" localSheetId="7">#REF!</definedName>
    <definedName name="HypNotOrg">#REF!</definedName>
    <definedName name="IndicationPublication" localSheetId="7">'Ссылки на публикацию '!$E$10</definedName>
    <definedName name="IndicationPublication">#REF!</definedName>
    <definedName name="inn" localSheetId="7">'[1]Титульный'!$G$24</definedName>
    <definedName name="inn">'Титульный'!$G$24</definedName>
    <definedName name="inn_zag">'Титульный'!$E$24</definedName>
    <definedName name="inv_ch5_6" localSheetId="7">'[2]ВО инвестиции'!$H$3,'[2]ВО инвестиции'!$H$19:$H$20,'[2]ВО инвестиции'!$H$22:$H$23</definedName>
    <definedName name="inv_ch5_6">'[2]ВО инвестиции'!$H$3,'[2]ВО инвестиции'!$H$19:$H$20,'[2]ВО инвестиции'!$H$22:$H$23</definedName>
    <definedName name="inv_ch5_6_8" localSheetId="7">'[4]ВО инвестиции'!$H$2,'[4]ВО инвестиции'!$H$28:$H$30,'[4]ВО инвестиции'!$H$32:$H$34,'[4]ВО инвестиции'!$H$7:$H$14,'[4]ВО инвестиции'!$H$48:$H$57</definedName>
    <definedName name="inv_ch5_6_8">'ТС инвестиции'!$H$2,'ТС инвестиции'!$H$28:$H$30,'ТС инвестиции'!$H$32:$H$34,'ТС инвестиции'!$H$7:$H$14,'ТС инвестиции'!$H$48:$H$57</definedName>
    <definedName name="invest_flag">'Титульный'!$G$33</definedName>
    <definedName name="invest_flag_is" localSheetId="7">'[4]ВО инвестиции'!$B$2,'[4]ВО инвестиции'!$F$2:$J$2,'[4]ВО инвестиции'!$F$7:$J$14,'[4]ВО инвестиции'!$B$7:$B$14,'[4]ВО инвестиции'!$B$23:$B$34,'[4]ВО инвестиции'!$B$48:$B$57,'[4]ВО инвестиции'!$F$23:$J$34,'[4]ВО инвестиции'!$F$48:$J$57</definedName>
    <definedName name="invest_flag_is">'ТС инвестиции'!$B$2,'ТС инвестиции'!$F$2:$J$2,'ТС инвестиции'!$F$7:$J$14,'ТС инвестиции'!$B$7:$B$14,'ТС инвестиции'!$B$23:$B$34,'ТС инвестиции'!$B$48:$B$57,'ТС инвестиции'!$F$23:$J$34,'ТС инвестиции'!$F$48:$J$57</definedName>
    <definedName name="ipr_help">#REF!</definedName>
    <definedName name="is_two_part_tariff_no">'[6]ВО цены'!$P$15:$P$16,'[6]ВО цены'!$M$15:$M$16,'[6]ВО цены'!$J$15:$J$16,'[6]ВО цены'!$G$15:$G$16</definedName>
    <definedName name="is_two_part_tariff_no_eu">'[6]et_union'!$G$25,'[6]et_union'!$J$25,'[6]et_union'!$M$25,'[6]et_union'!$P$25</definedName>
    <definedName name="is_two_part_tariff_yes">'[6]ВО цены'!$H$15:$I$16,'[6]ВО цены'!$K$15:$L$16,'[6]ВО цены'!$N$15:$O$16,'[6]ВО цены'!$Q$15:$R$16</definedName>
    <definedName name="is_two_part_tariff_yes_eu">'[6]et_union'!$H$25:$I$25,'[6]et_union'!$K$25:$L$25,'[6]et_union'!$N$25:$O$25,'[6]et_union'!$Q$25:$R$25</definedName>
    <definedName name="kind_of_activity" localSheetId="7">'[2]TEHSHEET'!$I$2:$I$4</definedName>
    <definedName name="kind_of_activity">'TEHSHEET'!$I$2:$I$4</definedName>
    <definedName name="kind_of_fuels">'TEHSHEET'!$K$2:$K$29</definedName>
    <definedName name="kind_of_NDS" localSheetId="7">'[4]TEHSHEET'!$K$2:$K$4</definedName>
    <definedName name="kind_of_NDS">'TEHSHEET'!$M$2:$M$4</definedName>
    <definedName name="kind_of_purchase_method" localSheetId="7">'[4]TEHSHEET'!$M$2:$M$4</definedName>
    <definedName name="kind_of_purchase_method">'TEHSHEET'!$O$2:$O$4</definedName>
    <definedName name="kpp" localSheetId="7">'[1]Титульный'!$G$25</definedName>
    <definedName name="kpp">'Титульный'!$G$25</definedName>
    <definedName name="kpp_zag">'Титульный'!$E$25</definedName>
    <definedName name="kvartal" localSheetId="7">'[1]TEHSHEET'!$B$2:$B$5</definedName>
    <definedName name="kvartal">'TEHSHEET'!$B$2:$B$5</definedName>
    <definedName name="LastUpdateDate_MO">'Титульный'!$E$39</definedName>
    <definedName name="LastUpdateDate_ReestrOrg">'Титульный'!$E$19</definedName>
    <definedName name="LIST_MR_MO_OKTMO">'REESTR_MO'!$A$2:$C$26</definedName>
    <definedName name="LIST_ORG_HOT_VS">'REESTR_ORG'!$B$2:$E$506</definedName>
    <definedName name="LIST_ORG_VO">'REESTR_ORG'!$B$2:$G$2</definedName>
    <definedName name="LIST_ORG_WARM">'REESTR_ORG'!$A$2:$H$70</definedName>
    <definedName name="logic" localSheetId="7">'[1]TEHSHEET'!$A$2:$A$3</definedName>
    <definedName name="logic">'TEHSHEET'!$A$2:$A$3</definedName>
    <definedName name="mo" localSheetId="7">'[2]Титульный'!$G$25</definedName>
    <definedName name="mo">'[2]Титульный'!$G$25</definedName>
    <definedName name="mo_check">'Титульный'!$F$42:$F$45</definedName>
    <definedName name="MO_LIST_10">'REESTR_MO'!$B$12</definedName>
    <definedName name="MO_LIST_11">'REESTR_MO'!$B$13</definedName>
    <definedName name="MO_LIST_12">'REESTR_MO'!$B$14</definedName>
    <definedName name="MO_LIST_13">'REESTR_MO'!$B$15</definedName>
    <definedName name="MO_LIST_14">'REESTR_MO'!$B$16</definedName>
    <definedName name="MO_LIST_15">'REESTR_MO'!$B$17</definedName>
    <definedName name="MO_LIST_16">'REESTR_MO'!$B$18</definedName>
    <definedName name="MO_LIST_17">'REESTR_MO'!$B$19</definedName>
    <definedName name="MO_LIST_18">'REESTR_MO'!$B$20</definedName>
    <definedName name="MO_LIST_19">'REESTR_MO'!$B$21</definedName>
    <definedName name="MO_LIST_2">'REESTR_MO'!$B$2</definedName>
    <definedName name="MO_LIST_20">'REESTR_MO'!$B$22</definedName>
    <definedName name="MO_LIST_21">'REESTR_MO'!$B$23</definedName>
    <definedName name="MO_LIST_22">'REESTR_MO'!$B$24:$B$25</definedName>
    <definedName name="MO_LIST_23">'REESTR_MO'!$B$26</definedName>
    <definedName name="MO_LIST_24">'REESTR_MO'!$A$28</definedName>
    <definedName name="MO_LIST_3">'REESTR_MO'!$B$3</definedName>
    <definedName name="MO_LIST_4">'REESTR_MO'!$B$4</definedName>
    <definedName name="MO_LIST_5">'REESTR_MO'!$B$5</definedName>
    <definedName name="MO_LIST_6">'REESTR_MO'!$B$6:$B$7</definedName>
    <definedName name="MO_LIST_7">'REESTR_MO'!$B$8</definedName>
    <definedName name="MO_LIST_8">'REESTR_MO'!$B$9:$B$10</definedName>
    <definedName name="MO_LIST_9">'REESTR_MO'!$B$11</definedName>
    <definedName name="mo_zag">'Титульный'!$F$40</definedName>
    <definedName name="money">'TEHSHEET'!$D$2:$D$3</definedName>
    <definedName name="MONTH">'TEHSHEET'!$E$2:$E$13</definedName>
    <definedName name="MONTH_CH">'TEHSHEET'!$F$2:$F$13</definedName>
    <definedName name="mr_check">'Титульный'!$E$42:$E$45</definedName>
    <definedName name="MR_LIST" localSheetId="7">'[1]REESTR_MO'!$D$2:$D$24</definedName>
    <definedName name="MR_LIST">'REESTR_MO'!$D$2:$D$23</definedName>
    <definedName name="mr_zag">'Титульный'!$E$40</definedName>
    <definedName name="NDS">'Титульный'!$G$31</definedName>
    <definedName name="Number_of_publication" localSheetId="7">'Ссылки на публикацию '!$I$12</definedName>
    <definedName name="Number_of_publication">#REF!</definedName>
    <definedName name="objective_of_IPR" localSheetId="7">'[4]TEHSHEET'!$L$2:$L$6</definedName>
    <definedName name="objective_of_IPR">'TEHSHEET'!$N$2:$N$6</definedName>
    <definedName name="oktmo" localSheetId="7">'[2]Титульный'!$G$26</definedName>
    <definedName name="oktmo">'[2]Титульный'!$G$26</definedName>
    <definedName name="oktmo_check">'Титульный'!$G$42:$G$45</definedName>
    <definedName name="org" localSheetId="7">'[1]Титульный'!$G$20</definedName>
    <definedName name="org">'Титульный'!$G$20</definedName>
    <definedName name="org_zag">'Титульный'!$E$20</definedName>
    <definedName name="ps_geo" localSheetId="7">'[1]Паспорт'!$BC$2:$BC$5</definedName>
    <definedName name="ps_geo">'Паспорт'!$BC$2:$BC$5</definedName>
    <definedName name="ps_p" localSheetId="7">'[1]Паспорт'!$BB$2:$BB$6</definedName>
    <definedName name="ps_p">'Паспорт'!$BB$2:$BB$6</definedName>
    <definedName name="ps_psr" localSheetId="7">'[1]Паспорт'!$AY$2:$AY$17</definedName>
    <definedName name="ps_psr">'Паспорт'!$AY$2:$AY$17</definedName>
    <definedName name="ps_sr" localSheetId="7">'[1]Паспорт'!$AX$2:$AX$12</definedName>
    <definedName name="ps_sr">'Паспорт'!$AX$2:$AX$12</definedName>
    <definedName name="ps_ssh" localSheetId="7">'[1]Паспорт'!$BA$2:$BA$4</definedName>
    <definedName name="ps_ssh">'Паспорт'!$BA$2:$BA$4</definedName>
    <definedName name="ps_ti" localSheetId="7">'[1]Паспорт'!$AZ$2:$AZ$5</definedName>
    <definedName name="ps_ti">'Паспорт'!$AZ$2:$AZ$5</definedName>
    <definedName name="ps_tsh" localSheetId="7">'[1]Паспорт'!$BD$2:$BD$4</definedName>
    <definedName name="ps_tsh">'Паспорт'!$BD$2:$BD$4</definedName>
    <definedName name="ps_z" localSheetId="7">'[1]Паспорт'!$BE$2:$BE$5</definedName>
    <definedName name="ps_z">'Паспорт'!$BE$2:$BE$5</definedName>
    <definedName name="REESTR_TEMP">'REESTR_FILTERED'!$A$2:$E$2</definedName>
    <definedName name="REGION">'TEHSHEET'!$H$2:$H$85</definedName>
    <definedName name="region_name" localSheetId="7">'[1]Титульный'!$G$7</definedName>
    <definedName name="region_name">'Титульный'!$G$7</definedName>
    <definedName name="revenue_from_activity_80">'Титульный'!$G$29</definedName>
    <definedName name="SCOPE_16_PRT" localSheetId="7">P1_SCOPE_16_PRT,P2_SCOPE_16_PRT</definedName>
    <definedName name="SCOPE_16_PRT">P1_SCOPE_16_PRT,P2_SCOPE_16_PRT</definedName>
    <definedName name="SCOPE_PER_PRT" localSheetId="7">P5_SCOPE_PER_PRT,P6_SCOPE_PER_PRT,P7_SCOPE_PER_PRT,P8_SCOPE_PER_PRT</definedName>
    <definedName name="SCOPE_PER_PRT">P5_SCOPE_PER_PRT,P6_SCOPE_PER_PRT,P7_SCOPE_PER_PRT,P8_SCOPE_PER_PRT</definedName>
    <definedName name="SCOPE_SV_PRT" localSheetId="7">P1_SCOPE_SV_PRT,P2_SCOPE_SV_PRT,P3_SCOPE_SV_PRT</definedName>
    <definedName name="SCOPE_SV_PRT">P1_SCOPE_SV_PRT,P2_SCOPE_SV_PRT,P3_SCOPE_SV_PRT</definedName>
    <definedName name="SelectedRegion">'Выбор субъекта РФ'!$F$2</definedName>
    <definedName name="SKI" localSheetId="7">'[5]Титульный'!#REF!</definedName>
    <definedName name="SKI">'Титульный'!$G$35:$G$35</definedName>
    <definedName name="source_of_funding" localSheetId="7">'[2]TEHSHEET'!$J$2:$J$13</definedName>
    <definedName name="source_of_funding">'TEHSHEET'!$J$2:$J$13</definedName>
    <definedName name="strChangesInTariff">'Титульный'!$G$12</definedName>
    <definedName name="strHelpPublication" localSheetId="7">'[4]Титульный'!#REF!</definedName>
    <definedName name="strHelpPublication">'Титульный'!#REF!</definedName>
    <definedName name="strPublication" localSheetId="7">'[7]Титульный'!#REF!</definedName>
    <definedName name="strPublication">'Титульный'!#REF!</definedName>
    <definedName name="T2_DiapProt" localSheetId="7">P1_T2_DiapProt,P2_T2_DiapProt</definedName>
    <definedName name="T2_DiapProt">P1_T2_DiapProt,P2_T2_DiapProt</definedName>
    <definedName name="T6_Protect" localSheetId="7">P1_T6_Protect,P2_T6_Protect</definedName>
    <definedName name="T6_Protect">P1_T6_Protect,P2_T6_Protect</definedName>
    <definedName name="unit" localSheetId="7">'[7]Титульный'!#REF!</definedName>
    <definedName name="unit">'[8]Титульный'!#REF!</definedName>
    <definedName name="valueSelectedRegion">'Выбор субъекта РФ'!$F$3</definedName>
    <definedName name="version" localSheetId="7">'[2]Инструкция'!$P$2</definedName>
    <definedName name="version">'Инструкция'!$J$3</definedName>
    <definedName name="XML_MR_MO_OKTMO_LIST_TAG_NAMES">'TEHSHEET'!$Q$13:$Q$17</definedName>
    <definedName name="XML_ORG_LIST_TAG_NAMES">'TEHSHEET'!$Q$2:$Q$10</definedName>
    <definedName name="YEAR" localSheetId="7">'[1]TEHSHEET'!$C$2:$C$11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<sst xmlns="http://schemas.openxmlformats.org/spreadsheetml/2006/main" count="1519" uniqueCount="905">
  <si>
    <t>цель инвестиционной программы /objective_of_IPR/</t>
  </si>
  <si>
    <t>цель инвестиционной программы /kind_of_purchase_method/</t>
  </si>
  <si>
    <t>торги/аукционы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</si>
  <si>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</si>
  <si>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</si>
  <si>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</si>
  <si>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</si>
  <si>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</si>
  <si>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</si>
  <si>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e-mail: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</si>
  <si>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</si>
  <si>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</si>
  <si>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</si>
  <si>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</si>
  <si>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</si>
  <si>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</si>
  <si>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</si>
  <si>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</si>
  <si>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</si>
  <si>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</si>
  <si>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</si>
  <si>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Использование инвестиционных средств за отчетный год (тыс.руб.)</t>
  </si>
  <si>
    <t>I квартал, профинансировано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</si>
  <si>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</si>
  <si>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</si>
  <si>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</si>
  <si>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</si>
  <si>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</si>
  <si>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</si>
  <si>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</si>
  <si>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</si>
  <si>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</si>
  <si>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</si>
  <si>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</si>
  <si>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</si>
  <si>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</si>
  <si>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</si>
  <si>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</si>
  <si>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</si>
  <si>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</si>
  <si>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</si>
  <si>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</si>
  <si>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</si>
  <si>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</si>
  <si>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</si>
  <si>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</si>
  <si>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</si>
  <si>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</si>
  <si>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</si>
  <si>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</si>
  <si>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</si>
  <si>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</si>
  <si>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</si>
  <si>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</si>
  <si>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</si>
  <si>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Организация выполняет инвестиционную программу</t>
  </si>
  <si>
    <t>Добавить МО</t>
  </si>
  <si>
    <t>Добавить МР</t>
  </si>
  <si>
    <t>Описание</t>
  </si>
  <si>
    <t>Система коммунальной инфраструктуры</t>
  </si>
  <si>
    <t>Условный порядковый номер</t>
  </si>
  <si>
    <t>add_MR_range</t>
  </si>
  <si>
    <t>add_MO_range</t>
  </si>
  <si>
    <t>Отчетный период (факт)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</si>
  <si>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</si>
  <si>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</si>
  <si>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</si>
  <si>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</si>
  <si>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</si>
  <si>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</si>
  <si>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</si>
  <si>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</si>
  <si>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</si>
  <si>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</si>
  <si>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</si>
  <si>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</si>
  <si>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</si>
  <si>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</si>
  <si>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</si>
  <si>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</si>
  <si>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</si>
  <si>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</si>
  <si>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</si>
  <si>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</si>
  <si>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</si>
  <si>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</si>
  <si>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</si>
  <si>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</si>
  <si>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</si>
  <si>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</si>
  <si>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</si>
  <si>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</si>
  <si>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</si>
  <si>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</si>
  <si>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</si>
  <si>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</si>
  <si>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</si>
  <si>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</si>
  <si>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</si>
  <si>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</si>
  <si>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</si>
  <si>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</si>
  <si>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</si>
  <si>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</si>
  <si>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</si>
  <si>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</si>
  <si>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</si>
  <si>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</si>
  <si>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</si>
  <si>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</si>
  <si>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</si>
  <si>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</si>
  <si>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</si>
  <si>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</si>
  <si>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</si>
  <si>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</si>
  <si>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</si>
  <si>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</si>
  <si>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</si>
  <si>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</si>
  <si>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</si>
  <si>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</si>
  <si>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</si>
  <si>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</si>
  <si>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</si>
  <si>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</si>
  <si>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</si>
  <si>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</si>
  <si>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</si>
  <si>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</si>
  <si>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</si>
  <si>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</si>
  <si>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</si>
  <si>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</si>
  <si>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</si>
  <si>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</si>
  <si>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</si>
  <si>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</si>
  <si>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</si>
  <si>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</si>
  <si>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</si>
  <si>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L0</t>
  </si>
  <si>
    <t>Наименование ПОДРАЗДЕЛЕНИЯ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</si>
  <si>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</si>
  <si>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</si>
  <si>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</si>
  <si>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</si>
  <si>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</si>
  <si>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</si>
  <si>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</si>
  <si>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</si>
  <si>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</si>
  <si>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</si>
  <si>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</si>
  <si>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</si>
  <si>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</si>
  <si>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</si>
  <si>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</si>
  <si>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</si>
  <si>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</si>
  <si>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</si>
  <si>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</si>
  <si>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</si>
  <si>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</si>
  <si>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</si>
  <si>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</si>
  <si>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</si>
  <si>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</si>
  <si>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</si>
  <si>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</si>
  <si>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</si>
  <si>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</si>
  <si>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</si>
  <si>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</si>
  <si>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</si>
  <si>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</si>
  <si>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</si>
  <si>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</si>
  <si>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</si>
  <si>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</si>
  <si>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</si>
  <si>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</si>
  <si>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Алтайский край</t>
  </si>
  <si>
    <t>Инструкция по заполнению шаблона</t>
  </si>
  <si>
    <t>3.1</t>
  </si>
  <si>
    <t>4.1</t>
  </si>
  <si>
    <t>Код диапазона:</t>
  </si>
  <si>
    <t>Название диапазона: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</si>
  <si>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</si>
  <si>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</si>
  <si>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</si>
  <si>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</si>
  <si>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</si>
  <si>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</si>
  <si>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</si>
  <si>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</si>
  <si>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</si>
  <si>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</si>
  <si>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</si>
  <si>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</si>
  <si>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</si>
  <si>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</si>
  <si>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</si>
  <si>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</si>
  <si>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</si>
  <si>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</si>
  <si>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</si>
  <si>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</si>
  <si>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</si>
  <si>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</si>
  <si>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</si>
  <si>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</si>
  <si>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</si>
  <si>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</si>
  <si>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</si>
  <si>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</si>
  <si>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</si>
  <si>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</si>
  <si>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</si>
  <si>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</si>
  <si>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</si>
  <si>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</si>
  <si>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</si>
  <si>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</si>
  <si>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</si>
  <si>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</si>
  <si>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</si>
  <si>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</si>
  <si>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</si>
  <si>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</si>
  <si>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</si>
  <si>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</si>
  <si>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</si>
  <si>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</si>
  <si>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</si>
  <si>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</si>
  <si>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НДС</t>
  </si>
  <si>
    <t>Вид деятельности</t>
  </si>
  <si>
    <t>Наименование МР</t>
  </si>
  <si>
    <t>Руководитель</t>
  </si>
  <si>
    <t>Список листов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</si>
  <si>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</si>
  <si>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</si>
  <si>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</si>
  <si>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</si>
  <si>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</si>
  <si>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</si>
  <si>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</si>
  <si>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</si>
  <si>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</si>
  <si>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</si>
  <si>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</si>
  <si>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</si>
  <si>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</si>
  <si>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</si>
  <si>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</si>
  <si>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</si>
  <si>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</si>
  <si>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</si>
  <si>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</si>
  <si>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</si>
  <si>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</si>
  <si>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</si>
  <si>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</si>
  <si>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</si>
  <si>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Наименование ??? организации</t>
  </si>
  <si>
    <t>ИНН ???</t>
  </si>
  <si>
    <t>КПП ???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</si>
  <si>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</si>
  <si>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</si>
  <si>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</si>
  <si>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</si>
  <si>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</si>
  <si>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</si>
  <si>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</si>
  <si>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</si>
  <si>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</si>
  <si>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</si>
  <si>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</si>
  <si>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</si>
  <si>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</si>
  <si>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</si>
  <si>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</si>
  <si>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</si>
  <si>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</si>
  <si>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</si>
  <si>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</si>
  <si>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</si>
  <si>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</si>
  <si>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</si>
  <si>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</si>
  <si>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</si>
  <si>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</si>
  <si>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</si>
  <si>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</si>
  <si>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</si>
  <si>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</si>
  <si>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</si>
  <si>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</si>
  <si>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</si>
  <si>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</si>
  <si>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</si>
  <si>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</si>
  <si>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</si>
  <si>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</si>
  <si>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</si>
  <si>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</si>
  <si>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</si>
  <si>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</si>
  <si>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</si>
  <si>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</si>
  <si>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</si>
  <si>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</si>
  <si>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</si>
  <si>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</si>
  <si>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</si>
  <si>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</si>
  <si>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</si>
  <si>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</si>
  <si>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</si>
  <si>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</si>
  <si>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</si>
  <si>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</si>
  <si>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</si>
  <si>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</si>
  <si>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</si>
  <si>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</si>
  <si>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</si>
  <si>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</si>
  <si>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9</t>
  </si>
  <si>
    <t>Наименование показателя</t>
  </si>
  <si>
    <t>Значение</t>
  </si>
  <si>
    <t>Мероприятие 1</t>
  </si>
  <si>
    <t>Наименование инвестиционной программы (мероприятия)</t>
  </si>
  <si>
    <t>Добавить мероприятие</t>
  </si>
  <si>
    <t>Цель инвестиционной программы</t>
  </si>
  <si>
    <t>х</t>
  </si>
  <si>
    <t>Срок начала реализации инвестиционной программы</t>
  </si>
  <si>
    <t>Срок окончания реализации инвестиционной программы</t>
  </si>
  <si>
    <t>5</t>
  </si>
  <si>
    <t>5.1</t>
  </si>
  <si>
    <t>6</t>
  </si>
  <si>
    <t>6.1</t>
  </si>
  <si>
    <t>7</t>
  </si>
  <si>
    <t>Эффективность реализации инвестиционной программы (включая изменения технико-экономических показателей организации):</t>
  </si>
  <si>
    <t>Прогноз на отчетный период</t>
  </si>
  <si>
    <t>Факт на отчетный период</t>
  </si>
  <si>
    <t>7.9</t>
  </si>
  <si>
    <t>Добавить показатель</t>
  </si>
  <si>
    <t>Удалить мероприятие</t>
  </si>
  <si>
    <t>1</t>
  </si>
  <si>
    <t>x</t>
  </si>
  <si>
    <t>2</t>
  </si>
  <si>
    <t>3</t>
  </si>
  <si>
    <t>3.2</t>
  </si>
  <si>
    <t>руб.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</si>
  <si>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</si>
  <si>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</si>
  <si>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</si>
  <si>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</si>
  <si>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</si>
  <si>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</si>
  <si>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</si>
  <si>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</si>
  <si>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</si>
  <si>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3.10.1</t>
  </si>
  <si>
    <t>3.10.2</t>
  </si>
  <si>
    <t>3.11</t>
  </si>
  <si>
    <t>Добавить запись</t>
  </si>
  <si>
    <t>4</t>
  </si>
  <si>
    <t>8</t>
  </si>
  <si>
    <t>км</t>
  </si>
  <si>
    <t>10</t>
  </si>
  <si>
    <t>11</t>
  </si>
  <si>
    <t>12</t>
  </si>
  <si>
    <t>13</t>
  </si>
  <si>
    <t>14</t>
  </si>
  <si>
    <t>Наименование товара/услуги</t>
  </si>
  <si>
    <t>Расходы на капитальный ремонт основных производственных средств</t>
  </si>
  <si>
    <t>Стоимость</t>
  </si>
  <si>
    <t>Способ приобретения</t>
  </si>
  <si>
    <t>Расходы на текущий  ремонт основных производственных средств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</si>
  <si>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</si>
  <si>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</si>
  <si>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5.0</t>
  </si>
  <si>
    <t>6.0</t>
  </si>
  <si>
    <t>modInfo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</si>
  <si>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</si>
  <si>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Ссылки на публикации</t>
  </si>
  <si>
    <t>Добавить источники финансирования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</si>
  <si>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</si>
  <si>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аренду имущества, используемого в технологическом процессе</t>
  </si>
  <si>
    <t>add_INDEX_range</t>
  </si>
  <si>
    <t>add_INDEX_2_range</t>
  </si>
  <si>
    <t>add_HYPERLINK_range</t>
  </si>
  <si>
    <t>Среднесписочная численность основного производственного персонала</t>
  </si>
  <si>
    <t>Стоимость 1й единицы с учетом доставки (транспортировки)</t>
  </si>
  <si>
    <t>Кол-во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</si>
  <si>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</si>
  <si>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</si>
  <si>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</si>
  <si>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</si>
  <si>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</si>
  <si>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</si>
  <si>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</si>
  <si>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</si>
  <si>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</si>
  <si>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</si>
  <si>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</si>
  <si>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</si>
  <si>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</si>
  <si>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2.0</t>
  </si>
  <si>
    <t>3.0</t>
  </si>
  <si>
    <t>6.2</t>
  </si>
  <si>
    <t>15</t>
  </si>
  <si>
    <t>II квартал, профинансировано</t>
  </si>
  <si>
    <t>III квартал, профинансировано</t>
  </si>
  <si>
    <t>IV квартал, профинансировано</t>
  </si>
  <si>
    <t>I квартал, освоено</t>
  </si>
  <si>
    <t>II квартал, освоено</t>
  </si>
  <si>
    <t>III квартал, освоено</t>
  </si>
  <si>
    <t>IV квартал, освоено</t>
  </si>
  <si>
    <t>6.3</t>
  </si>
  <si>
    <t>Всего, в том числе по источникам финансирования: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</si>
  <si>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</si>
  <si>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</si>
  <si>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</si>
  <si>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стоимость основных фондов на начало отчетного периода</t>
  </si>
  <si>
    <t>стоимость введенных в эксплуатацию основных фондов</t>
  </si>
  <si>
    <t>стоимость выведенных из эксплуатации основных фондов</t>
  </si>
  <si>
    <t>МО ОКТМО</t>
  </si>
  <si>
    <t>ВИД ДЕЯТЕЛЬНОСТИ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</si>
  <si>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</si>
  <si>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</si>
  <si>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</si>
  <si>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</si>
  <si>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</si>
  <si>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</si>
  <si>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</si>
  <si>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</si>
  <si>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</si>
  <si>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</si>
  <si>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</si>
  <si>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</si>
  <si>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</si>
  <si>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</si>
  <si>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</si>
  <si>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</si>
  <si>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</si>
  <si>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</si>
  <si>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</si>
  <si>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</si>
  <si>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</si>
  <si>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</si>
  <si>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</si>
  <si>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</si>
  <si>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</si>
  <si>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</si>
  <si>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</si>
  <si>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</si>
  <si>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</si>
  <si>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</si>
  <si>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</si>
  <si>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</si>
  <si>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</si>
  <si>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Является ли данное юридическое лицо подразделением (филиалом) другой организации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</si>
  <si>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</si>
  <si>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</si>
  <si>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</si>
  <si>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</si>
  <si>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ФИО:</t>
  </si>
  <si>
    <t>телефон:</t>
  </si>
  <si>
    <t>WEB-сайт:</t>
  </si>
  <si>
    <t>Выбор субъекта РФ</t>
  </si>
  <si>
    <t>REESTR_FILTERED</t>
  </si>
  <si>
    <t>modfrmReestr</t>
  </si>
  <si>
    <t>modCommandButton</t>
  </si>
  <si>
    <t>modfrmDateChoose</t>
  </si>
  <si>
    <t>Происходило ли изменение тарифа в текущем году</t>
  </si>
  <si>
    <t>НДС /kind_of_NDS/</t>
  </si>
  <si>
    <t>отчетность представлена без НДС</t>
  </si>
  <si>
    <t>отчетность представлена с учетом освобождения от НДС</t>
  </si>
  <si>
    <t>отчетность представлена с НДС</t>
  </si>
  <si>
    <t>прочее</t>
  </si>
  <si>
    <t>автоматизация (с уменьшением штата)</t>
  </si>
  <si>
    <t>уменьшение издержек на производство</t>
  </si>
  <si>
    <t>уменьшение удельных затрат (повышение КПД)</t>
  </si>
  <si>
    <t>снижение аварийности</t>
  </si>
  <si>
    <t>прямые договора без торгов</t>
  </si>
  <si>
    <t>Превышает ли выручка от регулируемой деятельности 80% совокупной выручки за отчетный год</t>
  </si>
  <si>
    <t>3.3.2</t>
  </si>
  <si>
    <t>3.11.1</t>
  </si>
  <si>
    <t>3.11.2</t>
  </si>
  <si>
    <t>3.12</t>
  </si>
  <si>
    <t>3.12.1</t>
  </si>
  <si>
    <t>3.12.2</t>
  </si>
  <si>
    <t>чел.</t>
  </si>
  <si>
    <t>3.13</t>
  </si>
  <si>
    <t>тыс. Гкал</t>
  </si>
  <si>
    <t>11.1</t>
  </si>
  <si>
    <t>11.2</t>
  </si>
  <si>
    <t>%</t>
  </si>
  <si>
    <t>16</t>
  </si>
  <si>
    <t>17</t>
  </si>
  <si>
    <t>18</t>
  </si>
  <si>
    <t>№ п/п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</si>
  <si>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</si>
  <si>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</si>
  <si>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</si>
  <si>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 xml:space="preserve">Вид регулируемой деятельности (производство, передача и сбыт тепловой энергии) </t>
  </si>
  <si>
    <t xml:space="preserve">Выручка от регулируемой деятельности </t>
  </si>
  <si>
    <t xml:space="preserve">Себестоимость производимых товаров (оказываемых услуг) по регулируемому виду деятельности, в том числе: </t>
  </si>
  <si>
    <t>Расходы на покупаемую тепловую энергию (мощность)</t>
  </si>
  <si>
    <t>Расходы на топливо</t>
  </si>
  <si>
    <t>3.2.1</t>
  </si>
  <si>
    <t>Объем</t>
  </si>
  <si>
    <t>Стоимость 1й единицы объема с учетом доставки (транспортировки)</t>
  </si>
  <si>
    <t>Добавить вид топлива</t>
  </si>
  <si>
    <t>Объем приобретенной электрической энергии</t>
  </si>
  <si>
    <t>тыс. кВт*ч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</si>
  <si>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</si>
  <si>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</si>
  <si>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</si>
  <si>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</si>
  <si>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</si>
  <si>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</si>
  <si>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</si>
  <si>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</si>
  <si>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Расходы на  ремонт основных производственных средств</t>
  </si>
  <si>
    <t>Расходы на текущий ремонт основных производственных средств</t>
  </si>
  <si>
    <t>Чистая прибыль от регулируемого вида деятельности, в том числе:</t>
  </si>
  <si>
    <t>чистая прибыль на финансирование мероприятий, предусмотренных инвестиционной программой по развитию системы теплоснабжения</t>
  </si>
  <si>
    <t>Изменение стоимости основных фондов:</t>
  </si>
  <si>
    <t xml:space="preserve">Установленная тепловая мощность </t>
  </si>
  <si>
    <t>Гкал/ч</t>
  </si>
  <si>
    <t xml:space="preserve">Присоединенная нагрузка </t>
  </si>
  <si>
    <t xml:space="preserve">Объем вырабатываемой регулируемой организацией тепловой энергии </t>
  </si>
  <si>
    <t>9.1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</si>
  <si>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</si>
  <si>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</si>
  <si>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</si>
  <si>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</si>
  <si>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</si>
  <si>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</si>
  <si>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</si>
  <si>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</si>
  <si>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</si>
  <si>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ед.</t>
  </si>
  <si>
    <t>Количество тепловых станций и котельных</t>
  </si>
  <si>
    <t>Количество тепловых пунктов</t>
  </si>
  <si>
    <t>19</t>
  </si>
  <si>
    <t>20</t>
  </si>
  <si>
    <t>Удельный расход условного топлива на единицу тепловой энергии, отпускаемой в тепловую сеть</t>
  </si>
  <si>
    <t>кг у.т./Гкал</t>
  </si>
  <si>
    <t>21</t>
  </si>
  <si>
    <t>Удельный расход электрической энергии на единицу тепловой энергии, отпускаемой в тепловую сеть</t>
  </si>
  <si>
    <t>22</t>
  </si>
  <si>
    <t>Удельный расход холодной воды на единицу тепловой энергии, отпускаемой в тепловую сеть</t>
  </si>
  <si>
    <t>куб. м/Гкал</t>
  </si>
  <si>
    <t>ТС характеристики</t>
  </si>
  <si>
    <t>ТС инвестиции</t>
  </si>
  <si>
    <t>ТС показатели</t>
  </si>
  <si>
    <t>ТС показатели (2)</t>
  </si>
  <si>
    <t>add_INDEX_range_2</t>
  </si>
  <si>
    <t>газ природный по регулируемой цене</t>
  </si>
  <si>
    <t>газ природный по нерегулируемой цене</t>
  </si>
  <si>
    <t>газ сжиженный</t>
  </si>
  <si>
    <t>газовый конденсат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</si>
  <si>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</si>
  <si>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</si>
  <si>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</si>
  <si>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</si>
  <si>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</si>
  <si>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</si>
  <si>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</si>
  <si>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</si>
  <si>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</si>
  <si>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</si>
  <si>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</si>
  <si>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</si>
  <si>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</si>
  <si>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</si>
  <si>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</si>
  <si>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</si>
  <si>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</si>
  <si>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</si>
  <si>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</si>
  <si>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электроэнергия (СН1)</t>
  </si>
  <si>
    <t>электроэнергия (СН2)</t>
  </si>
  <si>
    <t>электроэнергия (ВН)</t>
  </si>
  <si>
    <t>мощность</t>
  </si>
  <si>
    <t>Виды топлива</t>
  </si>
  <si>
    <t>*</t>
  </si>
  <si>
    <t>Учитывать любое нарушение системы.</t>
  </si>
  <si>
    <r>
      <t xml:space="preserve">Потребность в финансовых средствах, необходимых для реализации инвестиционной программы </t>
    </r>
    <r>
      <rPr>
        <b/>
        <u val="single"/>
        <sz val="9"/>
        <rFont val="Tahoma"/>
        <family val="2"/>
      </rPr>
      <t>за весь период</t>
    </r>
    <r>
      <rPr>
        <b/>
        <sz val="9"/>
        <rFont val="Tahoma"/>
        <family val="2"/>
      </rPr>
      <t xml:space="preserve"> реализации (тыс.руб.), в том числе по источникам финансирования</t>
    </r>
  </si>
  <si>
    <r>
      <t xml:space="preserve">Потребность в финансовых средствах, необходимых для реализации инвестиционной программы </t>
    </r>
    <r>
      <rPr>
        <b/>
        <u val="single"/>
        <sz val="9"/>
        <rFont val="Tahoma"/>
        <family val="2"/>
      </rPr>
      <t>за отчетный период</t>
    </r>
    <r>
      <rPr>
        <b/>
        <sz val="9"/>
        <rFont val="Tahoma"/>
        <family val="2"/>
      </rPr>
      <t xml:space="preserve"> (тыс.руб.), в том числе по источникам финансирования</t>
    </r>
  </si>
  <si>
    <t>Средневзвешенная стоимость 1 кВт*ч (с учетом мощности)</t>
  </si>
  <si>
    <t>тыс. м3</t>
  </si>
  <si>
    <t>кг</t>
  </si>
  <si>
    <t>тонны</t>
  </si>
  <si>
    <t>м3</t>
  </si>
  <si>
    <t>тыс.кВт ч</t>
  </si>
  <si>
    <t>тыс.кВт</t>
  </si>
  <si>
    <t>Валовая прибыль от продажи товаров и услуг по регулируемому виду деятельности (теплоснабжение и передача тепловой энергии)</t>
  </si>
  <si>
    <t>Алексеевский муниципальный район и город Алексеевка</t>
  </si>
  <si>
    <t>14605000</t>
  </si>
  <si>
    <t>ЗАО "Алексеевский молочноконсервный комбинат"</t>
  </si>
  <si>
    <t>3122000035</t>
  </si>
  <si>
    <t>312201001</t>
  </si>
  <si>
    <t>производство (некомбинированная выработка)+передача+сбыт</t>
  </si>
  <si>
    <t>МУП "Алексеевская сервисно-сбытовая компания"</t>
  </si>
  <si>
    <t>3122507890</t>
  </si>
  <si>
    <t>МУП "Алексеевская теплосетевая компания"</t>
  </si>
  <si>
    <t>3122507499</t>
  </si>
  <si>
    <t>Белгородский муниципальный район</t>
  </si>
  <si>
    <t>14610000</t>
  </si>
  <si>
    <t>Колхоз имени Фрунзе</t>
  </si>
  <si>
    <t>3102003214</t>
  </si>
  <si>
    <t>310200001</t>
  </si>
  <si>
    <t>МУП Тепловые сети Белгородского района</t>
  </si>
  <si>
    <t>3102204827</t>
  </si>
  <si>
    <t>310201001</t>
  </si>
  <si>
    <t>ООО "Дмитротарановский сахарный завод"</t>
  </si>
  <si>
    <t>3102022471</t>
  </si>
  <si>
    <t>312301001</t>
  </si>
  <si>
    <t>производство (некомбинированная выработка)+сбыт</t>
  </si>
  <si>
    <t>ООО "Управление по эксплуатации и ремонту "Улитка"</t>
  </si>
  <si>
    <t>3102205179</t>
  </si>
  <si>
    <t>ФГУП "Росспиртпром" - филиал "Веселолопанский спиртовой завод"</t>
  </si>
  <si>
    <t>7730130125</t>
  </si>
  <si>
    <t>310202001</t>
  </si>
  <si>
    <t>Борисовский район</t>
  </si>
  <si>
    <t>14615000</t>
  </si>
  <si>
    <t>МУП "Борисовские тепловые сети"</t>
  </si>
  <si>
    <t>3103004884</t>
  </si>
  <si>
    <t>310301001</t>
  </si>
  <si>
    <t>Вейделевский муниципальный район</t>
  </si>
  <si>
    <t>14625000</t>
  </si>
  <si>
    <t>МУП "Вейделевские тепловые сети"</t>
  </si>
  <si>
    <t>3105004110</t>
  </si>
  <si>
    <t>310501001</t>
  </si>
  <si>
    <t>Волоконовский муниципальный район</t>
  </si>
  <si>
    <t>14630000</t>
  </si>
  <si>
    <t>ОАО "Ника"</t>
  </si>
  <si>
    <t>3106000207</t>
  </si>
  <si>
    <t>310601001</t>
  </si>
  <si>
    <t>ООО "УК "Пятницкое"</t>
  </si>
  <si>
    <t>3106006583</t>
  </si>
  <si>
    <t>Город Валуйки и Валуйский муниципальный район</t>
  </si>
  <si>
    <t>14620000</t>
  </si>
  <si>
    <t>"Валуйский мясокомбинат"</t>
  </si>
  <si>
    <t>3126001270</t>
  </si>
  <si>
    <t>Город Нижний Новгород</t>
  </si>
  <si>
    <t>22701000</t>
  </si>
  <si>
    <t>ОАО "РЖД" (Дирекция по тепловодоснабжению)</t>
  </si>
  <si>
    <t>7708503727</t>
  </si>
  <si>
    <t>997650010</t>
  </si>
  <si>
    <t>Город Саратов</t>
  </si>
  <si>
    <t>63701000</t>
  </si>
  <si>
    <t>ООО "Саратовская ТЭЦ-1"</t>
  </si>
  <si>
    <t>6451424934</t>
  </si>
  <si>
    <t>645101001</t>
  </si>
  <si>
    <t>производство комбинированная выработка</t>
  </si>
  <si>
    <t>Городской округ Город Белгород</t>
  </si>
  <si>
    <t>14701000</t>
  </si>
  <si>
    <t>Городской округ город Белгород</t>
  </si>
  <si>
    <t>"Белгород-Терминал"</t>
  </si>
  <si>
    <t>3123051547</t>
  </si>
  <si>
    <t>312305001</t>
  </si>
  <si>
    <t>производство (некомбинированная выработка)</t>
  </si>
  <si>
    <t>"Белгородский абразивный завод"</t>
  </si>
  <si>
    <t>3125008314</t>
  </si>
  <si>
    <t>312500001</t>
  </si>
  <si>
    <t>"Белгородское УПП "Белор" "ВОС"</t>
  </si>
  <si>
    <t>3124006145</t>
  </si>
  <si>
    <t>"Белмолпродукт"</t>
  </si>
  <si>
    <t>3125007871</t>
  </si>
  <si>
    <t>"Полисинтез"</t>
  </si>
  <si>
    <t>3123067522</t>
  </si>
  <si>
    <t>Передача+Сбыт</t>
  </si>
  <si>
    <t>"Сокол-АТС"</t>
  </si>
  <si>
    <t>3123040489</t>
  </si>
  <si>
    <t>312304001</t>
  </si>
  <si>
    <t>БГТУ им.Шухова</t>
  </si>
  <si>
    <t>3123017793</t>
  </si>
  <si>
    <t>ЗАО "Гормаш"</t>
  </si>
  <si>
    <t>3124013819</t>
  </si>
  <si>
    <t>ЗАО "Энергомаш (Белгород)"</t>
  </si>
  <si>
    <t>3123136783</t>
  </si>
  <si>
    <t>312351001</t>
  </si>
  <si>
    <t>ЗАО "Энергомаш (Белгород)-БЗЭМ"</t>
  </si>
  <si>
    <t>3123193950</t>
  </si>
  <si>
    <t>312350001</t>
  </si>
  <si>
    <t>ОАО " БЕЛГОРОДАСБЕСТОЦЕМЕНТ"</t>
  </si>
  <si>
    <t>3123004089</t>
  </si>
  <si>
    <t>ОАО "Белгородская теплосетевая компания"</t>
  </si>
  <si>
    <t>3123169468</t>
  </si>
  <si>
    <t>ОАО "Завод ЖБК-1"</t>
  </si>
  <si>
    <t>3123093988</t>
  </si>
  <si>
    <t>ОАО Белгородский завод РИТМ</t>
  </si>
  <si>
    <t>3123098217</t>
  </si>
  <si>
    <t>312309001</t>
  </si>
  <si>
    <t>ООО "БЕЛГОРСОЛОД"</t>
  </si>
  <si>
    <t>3123163716</t>
  </si>
  <si>
    <t>ООО "ДРЭП ДСК"</t>
  </si>
  <si>
    <t>3123057563</t>
  </si>
  <si>
    <t>ООО "ИНВЕСТ-СТРОЙ ПЛЮС"</t>
  </si>
  <si>
    <t>3123098418</t>
  </si>
  <si>
    <t>ООО "Цитробел"</t>
  </si>
  <si>
    <t>3123189383</t>
  </si>
  <si>
    <t>ООО "Энергобетон"</t>
  </si>
  <si>
    <t>3123207385</t>
  </si>
  <si>
    <t>ООО Управляющая компания "СИРИУС"</t>
  </si>
  <si>
    <t>3123095914</t>
  </si>
  <si>
    <t>Филиал ОАО "Верофарм" в г.Белгороде</t>
  </si>
  <si>
    <t>7725081786</t>
  </si>
  <si>
    <t>772508001</t>
  </si>
  <si>
    <t>филиал ОАО "КВАДРА" "Белгородская региональная генерация"</t>
  </si>
  <si>
    <t>6829012680</t>
  </si>
  <si>
    <t>312343001</t>
  </si>
  <si>
    <t>Грайворонский район</t>
  </si>
  <si>
    <t>14632000</t>
  </si>
  <si>
    <t>МУП "Грайворон теплоэнерго"</t>
  </si>
  <si>
    <t>3108007409</t>
  </si>
  <si>
    <t>310801001</t>
  </si>
  <si>
    <t>Губкинский городской округ</t>
  </si>
  <si>
    <t>14635000</t>
  </si>
  <si>
    <t>ОАО "Лебединский горно-обогатительный комбинат"</t>
  </si>
  <si>
    <t>3127000014</t>
  </si>
  <si>
    <t>997550001</t>
  </si>
  <si>
    <t>Ивнянский район</t>
  </si>
  <si>
    <t>14638000</t>
  </si>
  <si>
    <t>МУП "Ивнянские тепловые сети"</t>
  </si>
  <si>
    <t>3109005002</t>
  </si>
  <si>
    <t>310901001</t>
  </si>
  <si>
    <t>Корочанский район</t>
  </si>
  <si>
    <t>14640000</t>
  </si>
  <si>
    <t>МУП "Тепловик"</t>
  </si>
  <si>
    <t>3110008865</t>
  </si>
  <si>
    <t>311001001</t>
  </si>
  <si>
    <t>Красненский район</t>
  </si>
  <si>
    <t>14641000</t>
  </si>
  <si>
    <t>МУП ЖКХ "Красненское"</t>
  </si>
  <si>
    <t>3112261983</t>
  </si>
  <si>
    <t>311201001</t>
  </si>
  <si>
    <t>Красногвардейский район</t>
  </si>
  <si>
    <t>14642000</t>
  </si>
  <si>
    <t>МУП "Бирюченская тепловая компания"</t>
  </si>
  <si>
    <t>3111505740</t>
  </si>
  <si>
    <t>311101001</t>
  </si>
  <si>
    <t>ООО "Красногвардейские тепловые сети"</t>
  </si>
  <si>
    <t>3111505860</t>
  </si>
  <si>
    <t>Краснояружский район</t>
  </si>
  <si>
    <t>14643000</t>
  </si>
  <si>
    <t>МУП "Краснояружские тепловые сети"</t>
  </si>
  <si>
    <t>3113001723</t>
  </si>
  <si>
    <t>311301001</t>
  </si>
  <si>
    <t>Новооскольский район</t>
  </si>
  <si>
    <t>14644000</t>
  </si>
  <si>
    <t>МУП "Тепловая компания" Новоскольского района</t>
  </si>
  <si>
    <t>3114009690</t>
  </si>
  <si>
    <t>311401001</t>
  </si>
  <si>
    <t>Прохоровский район</t>
  </si>
  <si>
    <t>14646000</t>
  </si>
  <si>
    <t>МУП "Тепловые сети" Прохоровского района</t>
  </si>
  <si>
    <t>3115006251</t>
  </si>
  <si>
    <t>311501001</t>
  </si>
  <si>
    <t>Ракитянский муниципальный район</t>
  </si>
  <si>
    <t>14648000</t>
  </si>
  <si>
    <t>"Ракитянский арматурный завод"</t>
  </si>
  <si>
    <t>3116000012</t>
  </si>
  <si>
    <t>311601001</t>
  </si>
  <si>
    <t>МУП "Ракитянские тепловые сети"</t>
  </si>
  <si>
    <t>3116006007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</si>
  <si>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</si>
  <si>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</si>
  <si>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</si>
  <si>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</si>
  <si>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770301001</t>
  </si>
  <si>
    <t>Ровеньский район</t>
  </si>
  <si>
    <t>14650000</t>
  </si>
  <si>
    <t>МУП "Ровеньские тепловые сети"</t>
  </si>
  <si>
    <t>3117003591</t>
  </si>
  <si>
    <t>311701001</t>
  </si>
  <si>
    <t>Старооскольский городской округ</t>
  </si>
  <si>
    <t>14652000</t>
  </si>
  <si>
    <t>ЗАО "Строительный центр"</t>
  </si>
  <si>
    <t>3128032361</t>
  </si>
  <si>
    <t>312801001</t>
  </si>
  <si>
    <t>ЗАО Кондитерская фабрика Славянка</t>
  </si>
  <si>
    <t>3128001300</t>
  </si>
  <si>
    <t>312800001</t>
  </si>
  <si>
    <t>МУП "Теплоэнерго" мо "Города Старый Оскол и Старооскольского района"</t>
  </si>
  <si>
    <t>3128058137</t>
  </si>
  <si>
    <t>ОАО "КМАпроектжилстрой" г.Ст.Оскол</t>
  </si>
  <si>
    <t>3128001437</t>
  </si>
  <si>
    <t>ОАО "Оскольский электрометаллургический комбинат"</t>
  </si>
  <si>
    <t>3128005752</t>
  </si>
  <si>
    <t>ОАО "Стойленский горно-обогатительный комбинат"</t>
  </si>
  <si>
    <t>3128011788</t>
  </si>
  <si>
    <t>ОАО ОЗММ</t>
  </si>
  <si>
    <t>3128005590</t>
  </si>
  <si>
    <t>ОАО"Старооскольский механический завод"</t>
  </si>
  <si>
    <t>3128000345</t>
  </si>
  <si>
    <t>ООО "Комбинат строительных материалов"</t>
  </si>
  <si>
    <t>3128077281</t>
  </si>
  <si>
    <t/>
  </si>
  <si>
    <t>ООО Славянка плюс</t>
  </si>
  <si>
    <t>3128031375</t>
  </si>
  <si>
    <t>Чернянский муниципальный район</t>
  </si>
  <si>
    <t>14654000</t>
  </si>
  <si>
    <t>МУП "Теплоком" Чернянского района</t>
  </si>
  <si>
    <t>3119007810</t>
  </si>
  <si>
    <t>311901001</t>
  </si>
  <si>
    <t>Шебекинский муниципальный район и город Шебекино</t>
  </si>
  <si>
    <t>14656000</t>
  </si>
  <si>
    <t>"Ржевский сахарник"</t>
  </si>
  <si>
    <t>3120001523</t>
  </si>
  <si>
    <t>312000001</t>
  </si>
  <si>
    <t>"Шебекинские корма"</t>
  </si>
  <si>
    <t>3120013021</t>
  </si>
  <si>
    <t>312001001</t>
  </si>
  <si>
    <t>ЗАО "Краски"</t>
  </si>
  <si>
    <t>3120011017</t>
  </si>
  <si>
    <t>ООО РИТЭК</t>
  </si>
  <si>
    <t>3120086767</t>
  </si>
  <si>
    <t>Яковлевский муниципальный район</t>
  </si>
  <si>
    <t>14658000</t>
  </si>
  <si>
    <t>"Белрегионтеплоэнерго"</t>
  </si>
  <si>
    <t>3123088748</t>
  </si>
  <si>
    <t>312308001</t>
  </si>
  <si>
    <t>"Яковлевостройдеталь"</t>
  </si>
  <si>
    <t>3121180522</t>
  </si>
  <si>
    <t>312101001</t>
  </si>
  <si>
    <t>№</t>
  </si>
  <si>
    <t>Поселок Пятницкое</t>
  </si>
  <si>
    <t>14630162</t>
  </si>
  <si>
    <t>14635101</t>
  </si>
  <si>
    <t>Масловопристанское</t>
  </si>
  <si>
    <t>14656462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</si>
  <si>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</si>
  <si>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</si>
  <si>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</si>
  <si>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</si>
  <si>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</si>
  <si>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</si>
  <si>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</si>
  <si>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</si>
  <si>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</si>
  <si>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</si>
  <si>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</si>
  <si>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</si>
  <si>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</si>
  <si>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</si>
  <si>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</si>
  <si>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</si>
  <si>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</si>
  <si>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</si>
  <si>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</si>
  <si>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</si>
  <si>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</si>
  <si>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</si>
  <si>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МО_ОКТМО</t>
  </si>
  <si>
    <t>ИМЯ ДИАПАЗОНА</t>
  </si>
  <si>
    <t>Показатели подлежащие раскрытию в сфере теплоснабжения и сфере оказания услуг по передаче тепловой энергии</t>
  </si>
  <si>
    <t>Факт ТС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</si>
  <si>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</si>
  <si>
    <t>3.4.1</t>
  </si>
  <si>
    <t>Справочно: объем приобретенной холодной воды</t>
  </si>
  <si>
    <t>тыс. куб.м.</t>
  </si>
  <si>
    <t>Общехозяйственные (управленческие) расходы, в том числе:</t>
  </si>
  <si>
    <t>3.12.3</t>
  </si>
  <si>
    <t>Заработная плата ремонтного персонала</t>
  </si>
  <si>
    <t>3.12.4</t>
  </si>
  <si>
    <t>Отчисления на соц. нужды от заработной платы ремонтного персонала</t>
  </si>
  <si>
    <t>тыс.кВт*ч/Гкал</t>
  </si>
  <si>
    <t>Ссылки на публикацию в других источниках</t>
  </si>
  <si>
    <t>Указание на официальное печатное издание , которое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</si>
  <si>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</si>
  <si>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</si>
  <si>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</si>
  <si>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издания</t>
  </si>
  <si>
    <t>Дата издания</t>
  </si>
  <si>
    <t>Информация об инвестпрограммах и отчетах о их реализации</t>
  </si>
  <si>
    <t>Печатное издание</t>
  </si>
  <si>
    <t>Бурдакова Татьяна Евгеньевна, Доценко Елена Николаевна, Дахина Ольга Васильевна, Работягов Юрий Анатольевич</t>
  </si>
  <si>
    <t>4722 52-09-46</t>
  </si>
  <si>
    <t>kgrct_bel@mail.ru</t>
  </si>
  <si>
    <t xml:space="preserve"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</t>
  </si>
  <si>
    <t>Количество аварий на системах теплоснабжения (единиц на км) *</t>
  </si>
  <si>
    <t xml:space="preserve">Информация об инвестиционных программах и отчетах об их реализации </t>
  </si>
  <si>
    <t xml:space="preserve">Информация об объемах товаров и услуг, их стоимости и способах приобретения </t>
  </si>
  <si>
    <t>примечание</t>
  </si>
  <si>
    <t>*Заполняется организациями которые размещают информацию на сайте Комиссии по государственному регулированию цен и тарифов в Белгородской области</t>
  </si>
  <si>
    <t>Дата последнего обновления реестра МР/МО: 21.08.2012 8:57:11</t>
  </si>
  <si>
    <t>РФ 308002 г.Белгород, ул.Мичурина 104</t>
  </si>
  <si>
    <t>Певзнер Яков Лейбович</t>
  </si>
  <si>
    <t>(4722)26-26-73</t>
  </si>
  <si>
    <t>Высочина Екатерина Николаевна</t>
  </si>
  <si>
    <t>(4722)26-26-64</t>
  </si>
  <si>
    <t>Яценко Наталья Геннадьевна</t>
  </si>
  <si>
    <t>начальник ПЭО</t>
  </si>
  <si>
    <t>(4722)26-25-01</t>
  </si>
  <si>
    <t>belacy@belacy.com</t>
  </si>
  <si>
    <t>Удалить МО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</si>
</sst>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%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  <numFmt numFmtId="198" formatCode="_-* #,##0\ _р_._-;\-* #,##0\ _р_._-;_-* &quot;-&quot;\ _р_._-;_-@_-"/>
    <numFmt numFmtId="199" formatCode="_-* #,##0.00\ _р_._-;\-* #,##0.00\ _р_._-;_-* &quot;-&quot;??\ _р_._-;_-@_-"/>
    <numFmt numFmtId="200" formatCode="_(&quot;р.&quot;* #,##0.00_);_(&quot;р.&quot;* \(#,##0.00\);_(&quot;р.&quot;* &quot;-&quot;??_);_(@_)"/>
    <numFmt numFmtId="201" formatCode="#,##0\ &quot;р.&quot;;\-#,##0\ &quot;р.&quot;"/>
    <numFmt numFmtId="202" formatCode="#,##0\ &quot;р.&quot;;[Red]\-#,##0\ &quot;р.&quot;"/>
    <numFmt numFmtId="203" formatCode="#,##0.00\ &quot;р.&quot;;\-#,##0.00\ &quot;р.&quot;"/>
    <numFmt numFmtId="204" formatCode="#,##0.00\ &quot;р.&quot;;[Red]\-#,##0.00\ &quot;р.&quot;"/>
    <numFmt numFmtId="205" formatCode="_-* #,##0\ &quot;р.&quot;_-;\-* #,##0\ &quot;р.&quot;_-;_-* &quot;-&quot;\ &quot;р.&quot;_-;_-@_-"/>
    <numFmt numFmtId="206" formatCode="_-* #,##0.00\ &quot;р.&quot;_-;\-* #,##0.00\ &quot;р.&quot;_-;_-* &quot;-&quot;??\ &quot;р.&quot;_-;_-@_-"/>
    <numFmt numFmtId="207" formatCode="0.000"/>
    <numFmt numFmtId="208" formatCode="000000"/>
    <numFmt numFmtId="209" formatCode="0.00000000"/>
    <numFmt numFmtId="210" formatCode="_-* #,##0.0_р_._-;\-* #,##0.0_р_._-;_-* &quot;-&quot;??_р_._-;_-@_-"/>
    <numFmt numFmtId="211" formatCode="#,##0.0000_ ;\-#,##0.0000\ "/>
    <numFmt numFmtId="212" formatCode="0.0000000"/>
    <numFmt numFmtId="213" formatCode="0.000000"/>
    <numFmt numFmtId="214" formatCode="0.00000"/>
    <numFmt numFmtId="215" formatCode="_(&quot;$&quot;* #,##0_);_(&quot;$&quot;* \(#,##0\);_(&quot;$&quot;* &quot;-&quot;_);_(@_)"/>
    <numFmt numFmtId="216" formatCode="0;[Red]0"/>
    <numFmt numFmtId="217" formatCode="#,##0.00;[Red]#,##0.00"/>
    <numFmt numFmtId="218" formatCode="dd/mm/yy;@"/>
    <numFmt numFmtId="219" formatCode="[$-10419]###\ ###"/>
    <numFmt numFmtId="220" formatCode="[$-10419]###\ ###\ ##0.00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  <font>
      <sz val="10"/>
      <color indexed="8"/>
      <name val="Wingdings 3"/>
      <family val="1"/>
    </font>
    <font>
      <b/>
      <u val="single"/>
      <sz val="10"/>
      <color indexed="12"/>
      <name val="Tahoma"/>
      <family val="2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</fills>
  <borders count="10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dashed"/>
      <top style="thin"/>
      <bottom style="thin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>
        <color indexed="63"/>
      </right>
      <top style="thin"/>
      <bottom style="thin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 style="thin">
        <color indexed="63"/>
      </left>
      <right style="thin"/>
      <top>
        <color indexed="63"/>
      </top>
      <bottom style="thin"/>
    </border>
    <border>
      <left style="thin"/>
      <right/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/>
      <top/>
      <bottom style="medium"/>
    </border>
    <border>
      <left>
        <color indexed="63"/>
      </left>
      <right style="thin"/>
      <top style="thin"/>
      <bottom style="medium">
        <color indexed="63"/>
      </bottom>
    </border>
    <border>
      <left style="thin">
        <color indexed="63"/>
      </left>
      <right style="thin"/>
      <top/>
      <bottom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39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8" fontId="46" fillId="0" borderId="0">
      <alignment vertical="top"/>
      <protection/>
    </xf>
    <xf numFmtId="188" fontId="65" fillId="0" borderId="0">
      <alignment vertical="top"/>
      <protection/>
    </xf>
    <xf numFmtId="190" fontId="65" fillId="2" borderId="0">
      <alignment vertical="top"/>
      <protection/>
    </xf>
    <xf numFmtId="188" fontId="65" fillId="3" borderId="0">
      <alignment vertical="top"/>
      <protection/>
    </xf>
    <xf numFmtId="191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191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91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91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91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191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6" fillId="0" borderId="0" applyNumberFormat="0" applyFill="0" applyBorder="0" applyAlignment="0" applyProtection="0"/>
    <xf numFmtId="167" fontId="4" fillId="0" borderId="2">
      <alignment/>
      <protection locked="0"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7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94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4" fontId="18" fillId="0" borderId="0">
      <alignment vertical="top"/>
      <protection/>
    </xf>
    <xf numFmtId="191" fontId="68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7" fillId="0" borderId="0" applyFont="0" applyFill="0" applyBorder="0" applyAlignment="0" applyProtection="0"/>
    <xf numFmtId="0" fontId="40" fillId="3" borderId="0" applyNumberFormat="0" applyBorder="0" applyAlignment="0" applyProtection="0"/>
    <xf numFmtId="0" fontId="69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191" fontId="70" fillId="0" borderId="0">
      <alignment vertical="top"/>
      <protection/>
    </xf>
    <xf numFmtId="167" fontId="71" fillId="0" borderId="0">
      <alignment/>
      <protection/>
    </xf>
    <xf numFmtId="0" fontId="72" fillId="0" borderId="0" applyNumberFormat="0" applyFill="0" applyBorder="0" applyAlignment="0" applyProtection="0"/>
    <xf numFmtId="0" fontId="25" fillId="8" borderId="3" applyNumberFormat="0" applyAlignment="0" applyProtection="0"/>
    <xf numFmtId="191" fontId="65" fillId="0" borderId="0">
      <alignment vertical="top"/>
      <protection/>
    </xf>
    <xf numFmtId="191" fontId="65" fillId="2" borderId="0">
      <alignment vertical="top"/>
      <protection/>
    </xf>
    <xf numFmtId="195" fontId="65" fillId="3" borderId="0">
      <alignment vertical="top"/>
      <protection/>
    </xf>
    <xf numFmtId="38" fontId="65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6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3" fillId="22" borderId="10" applyNumberFormat="0" applyProtection="0">
      <alignment vertical="center"/>
    </xf>
    <xf numFmtId="4" fontId="74" fillId="22" borderId="10" applyNumberFormat="0" applyProtection="0">
      <alignment vertical="center"/>
    </xf>
    <xf numFmtId="4" fontId="73" fillId="22" borderId="10" applyNumberFormat="0" applyProtection="0">
      <alignment horizontal="left" vertical="center" indent="1"/>
    </xf>
    <xf numFmtId="4" fontId="73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3" fillId="5" borderId="10" applyNumberFormat="0" applyProtection="0">
      <alignment horizontal="right" vertical="center"/>
    </xf>
    <xf numFmtId="4" fontId="73" fillId="10" borderId="10" applyNumberFormat="0" applyProtection="0">
      <alignment horizontal="right" vertical="center"/>
    </xf>
    <xf numFmtId="4" fontId="73" fillId="18" borderId="10" applyNumberFormat="0" applyProtection="0">
      <alignment horizontal="right" vertical="center"/>
    </xf>
    <xf numFmtId="4" fontId="73" fillId="12" borderId="10" applyNumberFormat="0" applyProtection="0">
      <alignment horizontal="right" vertical="center"/>
    </xf>
    <xf numFmtId="4" fontId="73" fillId="16" borderId="10" applyNumberFormat="0" applyProtection="0">
      <alignment horizontal="right" vertical="center"/>
    </xf>
    <xf numFmtId="4" fontId="73" fillId="20" borderId="10" applyNumberFormat="0" applyProtection="0">
      <alignment horizontal="right" vertical="center"/>
    </xf>
    <xf numFmtId="4" fontId="73" fillId="19" borderId="10" applyNumberFormat="0" applyProtection="0">
      <alignment horizontal="right" vertical="center"/>
    </xf>
    <xf numFmtId="4" fontId="73" fillId="24" borderId="10" applyNumberFormat="0" applyProtection="0">
      <alignment horizontal="right" vertical="center"/>
    </xf>
    <xf numFmtId="4" fontId="73" fillId="11" borderId="10" applyNumberFormat="0" applyProtection="0">
      <alignment horizontal="right" vertical="center"/>
    </xf>
    <xf numFmtId="4" fontId="75" fillId="25" borderId="10" applyNumberFormat="0" applyProtection="0">
      <alignment horizontal="left" vertical="center" indent="1"/>
    </xf>
    <xf numFmtId="4" fontId="73" fillId="26" borderId="11" applyNumberFormat="0" applyProtection="0">
      <alignment horizontal="left" vertical="center" indent="1"/>
    </xf>
    <xf numFmtId="4" fontId="76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3" fillId="26" borderId="10" applyNumberFormat="0" applyProtection="0">
      <alignment horizontal="left" vertical="center" indent="1"/>
    </xf>
    <xf numFmtId="4" fontId="73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3" fillId="23" borderId="10" applyNumberFormat="0" applyProtection="0">
      <alignment vertical="center"/>
    </xf>
    <xf numFmtId="4" fontId="74" fillId="23" borderId="10" applyNumberFormat="0" applyProtection="0">
      <alignment vertical="center"/>
    </xf>
    <xf numFmtId="4" fontId="73" fillId="23" borderId="10" applyNumberFormat="0" applyProtection="0">
      <alignment horizontal="left" vertical="center" indent="1"/>
    </xf>
    <xf numFmtId="4" fontId="73" fillId="23" borderId="10" applyNumberFormat="0" applyProtection="0">
      <alignment horizontal="left" vertical="center" indent="1"/>
    </xf>
    <xf numFmtId="4" fontId="73" fillId="26" borderId="10" applyNumberFormat="0" applyProtection="0">
      <alignment horizontal="right" vertical="center"/>
    </xf>
    <xf numFmtId="4" fontId="74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7" fillId="0" borderId="0">
      <alignment/>
      <protection/>
    </xf>
    <xf numFmtId="4" fontId="78" fillId="26" borderId="10" applyNumberFormat="0" applyProtection="0">
      <alignment horizontal="right" vertical="center"/>
    </xf>
    <xf numFmtId="0" fontId="5" fillId="0" borderId="0">
      <alignment/>
      <protection/>
    </xf>
    <xf numFmtId="191" fontId="79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0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191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8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653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70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70" applyNumberFormat="1" applyFont="1" applyAlignment="1" applyProtection="1">
      <alignment horizontal="center" vertical="center" wrapText="1"/>
      <protection/>
    </xf>
    <xf numFmtId="49" fontId="0" fillId="0" borderId="0" xfId="1170" applyNumberFormat="1" applyFont="1" applyAlignment="1" applyProtection="1">
      <alignment vertical="center" wrapText="1"/>
      <protection/>
    </xf>
    <xf numFmtId="49" fontId="41" fillId="0" borderId="0" xfId="1170" applyNumberFormat="1" applyFont="1" applyAlignment="1" applyProtection="1">
      <alignment horizontal="center" vertical="center" wrapText="1"/>
      <protection/>
    </xf>
    <xf numFmtId="49" fontId="41" fillId="0" borderId="0" xfId="1170" applyNumberFormat="1" applyFont="1" applyAlignment="1" applyProtection="1">
      <alignment vertical="center" wrapText="1"/>
      <protection/>
    </xf>
    <xf numFmtId="49" fontId="0" fillId="0" borderId="0" xfId="1170" applyNumberFormat="1" applyFont="1" applyAlignment="1" applyProtection="1">
      <alignment vertical="center" wrapText="1"/>
      <protection/>
    </xf>
    <xf numFmtId="49" fontId="41" fillId="0" borderId="0" xfId="1170" applyNumberFormat="1" applyFont="1" applyAlignment="1" applyProtection="1">
      <alignment horizontal="left" vertical="center" wrapText="1"/>
      <protection/>
    </xf>
    <xf numFmtId="49" fontId="19" fillId="30" borderId="19" xfId="1170" applyNumberFormat="1" applyFont="1" applyFill="1" applyBorder="1" applyAlignment="1" applyProtection="1">
      <alignment horizontal="center" vertical="center" wrapText="1"/>
      <protection/>
    </xf>
    <xf numFmtId="49" fontId="0" fillId="30" borderId="20" xfId="1170" applyNumberFormat="1" applyFont="1" applyFill="1" applyBorder="1" applyAlignment="1" applyProtection="1">
      <alignment vertical="center" wrapText="1"/>
      <protection/>
    </xf>
    <xf numFmtId="49" fontId="0" fillId="30" borderId="21" xfId="1170" applyNumberFormat="1" applyFont="1" applyFill="1" applyBorder="1" applyAlignment="1" applyProtection="1">
      <alignment vertical="center" wrapText="1"/>
      <protection/>
    </xf>
    <xf numFmtId="49" fontId="19" fillId="30" borderId="17" xfId="1170" applyNumberFormat="1" applyFont="1" applyFill="1" applyBorder="1" applyAlignment="1" applyProtection="1">
      <alignment horizontal="center" vertical="center" wrapText="1"/>
      <protection/>
    </xf>
    <xf numFmtId="49" fontId="0" fillId="30" borderId="15" xfId="1170" applyNumberFormat="1" applyFont="1" applyFill="1" applyBorder="1" applyAlignment="1" applyProtection="1">
      <alignment vertical="center" wrapText="1"/>
      <protection/>
    </xf>
    <xf numFmtId="49" fontId="0" fillId="30" borderId="0" xfId="1170" applyNumberFormat="1" applyFont="1" applyFill="1" applyBorder="1" applyAlignment="1" applyProtection="1">
      <alignment vertical="center" wrapText="1"/>
      <protection/>
    </xf>
    <xf numFmtId="49" fontId="0" fillId="30" borderId="22" xfId="1170" applyNumberFormat="1" applyFont="1" applyFill="1" applyBorder="1" applyAlignment="1" applyProtection="1">
      <alignment horizontal="center" vertical="center" wrapText="1"/>
      <protection/>
    </xf>
    <xf numFmtId="49" fontId="0" fillId="30" borderId="14" xfId="1170" applyNumberFormat="1" applyFont="1" applyFill="1" applyBorder="1" applyAlignment="1" applyProtection="1">
      <alignment vertical="center" wrapText="1"/>
      <protection/>
    </xf>
    <xf numFmtId="49" fontId="17" fillId="30" borderId="14" xfId="1170" applyNumberFormat="1" applyFont="1" applyFill="1" applyBorder="1" applyAlignment="1" applyProtection="1">
      <alignment vertical="center" wrapText="1"/>
      <protection/>
    </xf>
    <xf numFmtId="49" fontId="17" fillId="0" borderId="0" xfId="1170" applyNumberFormat="1" applyFont="1" applyAlignment="1" applyProtection="1">
      <alignment vertical="center" wrapText="1"/>
      <protection/>
    </xf>
    <xf numFmtId="49" fontId="17" fillId="0" borderId="14" xfId="1170" applyNumberFormat="1" applyFont="1" applyBorder="1" applyAlignment="1" applyProtection="1">
      <alignment horizontal="center" vertical="center" wrapText="1"/>
      <protection/>
    </xf>
    <xf numFmtId="49" fontId="0" fillId="30" borderId="23" xfId="1170" applyNumberFormat="1" applyFont="1" applyFill="1" applyBorder="1" applyAlignment="1" applyProtection="1">
      <alignment horizontal="center" vertical="center" wrapText="1"/>
      <protection/>
    </xf>
    <xf numFmtId="49" fontId="0" fillId="30" borderId="24" xfId="1170" applyNumberFormat="1" applyFont="1" applyFill="1" applyBorder="1" applyAlignment="1" applyProtection="1">
      <alignment vertical="center" wrapText="1"/>
      <protection/>
    </xf>
    <xf numFmtId="49" fontId="17" fillId="0" borderId="14" xfId="1170" applyNumberFormat="1" applyFont="1" applyBorder="1" applyAlignment="1" applyProtection="1">
      <alignment vertical="center" wrapText="1"/>
      <protection/>
    </xf>
    <xf numFmtId="49" fontId="17" fillId="0" borderId="24" xfId="1170" applyNumberFormat="1" applyFont="1" applyBorder="1" applyAlignment="1" applyProtection="1">
      <alignment vertical="center" wrapText="1"/>
      <protection/>
    </xf>
    <xf numFmtId="49" fontId="0" fillId="0" borderId="0" xfId="1170" applyNumberFormat="1" applyFont="1" applyBorder="1" applyAlignment="1" applyProtection="1">
      <alignment vertical="center" wrapText="1"/>
      <protection/>
    </xf>
    <xf numFmtId="49" fontId="0" fillId="30" borderId="25" xfId="1170" applyNumberFormat="1" applyFont="1" applyFill="1" applyBorder="1" applyAlignment="1" applyProtection="1">
      <alignment horizontal="center" vertical="center" wrapText="1"/>
      <protection/>
    </xf>
    <xf numFmtId="49" fontId="17" fillId="0" borderId="26" xfId="1170" applyNumberFormat="1" applyFont="1" applyBorder="1" applyAlignment="1" applyProtection="1">
      <alignment vertical="center" wrapText="1"/>
      <protection/>
    </xf>
    <xf numFmtId="49" fontId="0" fillId="30" borderId="16" xfId="1170" applyNumberFormat="1" applyFont="1" applyFill="1" applyBorder="1" applyAlignment="1" applyProtection="1">
      <alignment horizontal="center" vertical="center" wrapText="1"/>
      <protection/>
    </xf>
    <xf numFmtId="49" fontId="42" fillId="0" borderId="27" xfId="1170" applyNumberFormat="1" applyFont="1" applyBorder="1" applyAlignment="1" applyProtection="1">
      <alignment horizontal="center" vertical="center" wrapText="1"/>
      <protection/>
    </xf>
    <xf numFmtId="49" fontId="14" fillId="0" borderId="27" xfId="1170" applyNumberFormat="1" applyFont="1" applyBorder="1" applyAlignment="1" applyProtection="1">
      <alignment horizontal="center" vertical="center" wrapText="1"/>
      <protection/>
    </xf>
    <xf numFmtId="49" fontId="17" fillId="0" borderId="22" xfId="1170" applyNumberFormat="1" applyFont="1" applyBorder="1" applyAlignment="1" applyProtection="1">
      <alignment vertical="center" wrapText="1"/>
      <protection/>
    </xf>
    <xf numFmtId="49" fontId="0" fillId="30" borderId="14" xfId="1170" applyNumberFormat="1" applyFont="1" applyFill="1" applyBorder="1" applyAlignment="1" applyProtection="1">
      <alignment horizontal="center" vertical="center" wrapText="1"/>
      <protection/>
    </xf>
    <xf numFmtId="49" fontId="19" fillId="30" borderId="28" xfId="1170" applyNumberFormat="1" applyFont="1" applyFill="1" applyBorder="1" applyAlignment="1" applyProtection="1">
      <alignment horizontal="center" vertical="center" wrapText="1"/>
      <protection/>
    </xf>
    <xf numFmtId="49" fontId="0" fillId="30" borderId="29" xfId="1170" applyNumberFormat="1" applyFont="1" applyFill="1" applyBorder="1" applyAlignment="1" applyProtection="1">
      <alignment vertical="center" wrapText="1"/>
      <protection/>
    </xf>
    <xf numFmtId="49" fontId="0" fillId="30" borderId="30" xfId="1170" applyNumberFormat="1" applyFont="1" applyFill="1" applyBorder="1" applyAlignment="1" applyProtection="1">
      <alignment vertical="center" wrapText="1"/>
      <protection/>
    </xf>
    <xf numFmtId="0" fontId="14" fillId="3" borderId="14" xfId="1186" applyFont="1" applyFill="1" applyBorder="1" applyAlignment="1" applyProtection="1">
      <alignment horizontal="center" vertical="center"/>
      <protection/>
    </xf>
    <xf numFmtId="0" fontId="0" fillId="0" borderId="0" xfId="1179" applyFont="1" applyProtection="1">
      <alignment/>
      <protection/>
    </xf>
    <xf numFmtId="0" fontId="0" fillId="0" borderId="0" xfId="1179" applyFont="1" applyAlignment="1" applyProtection="1">
      <alignment horizontal="center"/>
      <protection/>
    </xf>
    <xf numFmtId="0" fontId="0" fillId="0" borderId="0" xfId="1186" applyFont="1" applyProtection="1">
      <alignment/>
      <protection/>
    </xf>
    <xf numFmtId="0" fontId="0" fillId="0" borderId="0" xfId="1186" applyFont="1" applyAlignment="1" applyProtection="1">
      <alignment horizontal="right"/>
      <protection/>
    </xf>
    <xf numFmtId="49" fontId="0" fillId="22" borderId="14" xfId="1170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70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70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71" applyFont="1" applyProtection="1">
      <alignment vertical="top"/>
      <protection/>
    </xf>
    <xf numFmtId="49" fontId="0" fillId="0" borderId="0" xfId="1168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9" applyNumberFormat="1" applyFont="1" applyProtection="1">
      <alignment/>
      <protection/>
    </xf>
    <xf numFmtId="0" fontId="19" fillId="0" borderId="0" xfId="1160" applyNumberFormat="1" applyFont="1" applyProtection="1">
      <alignment/>
      <protection/>
    </xf>
    <xf numFmtId="0" fontId="0" fillId="0" borderId="0" xfId="1160" applyFont="1" applyProtection="1">
      <alignment/>
      <protection/>
    </xf>
    <xf numFmtId="49" fontId="19" fillId="0" borderId="0" xfId="1160" applyNumberFormat="1" applyFont="1" applyProtection="1">
      <alignment/>
      <protection/>
    </xf>
    <xf numFmtId="0" fontId="0" fillId="30" borderId="0" xfId="1160" applyFont="1" applyFill="1" applyBorder="1" applyProtection="1">
      <alignment/>
      <protection/>
    </xf>
    <xf numFmtId="0" fontId="19" fillId="0" borderId="0" xfId="1160" applyNumberFormat="1" applyFont="1" applyFill="1" applyBorder="1" applyProtection="1">
      <alignment/>
      <protection/>
    </xf>
    <xf numFmtId="49" fontId="19" fillId="0" borderId="0" xfId="1160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3" applyFont="1" applyFill="1" applyAlignment="1" applyProtection="1">
      <alignment vertical="center" wrapText="1"/>
      <protection/>
    </xf>
    <xf numFmtId="0" fontId="0" fillId="0" borderId="0" xfId="1163" applyFont="1" applyAlignment="1" applyProtection="1">
      <alignment vertical="center" wrapText="1"/>
      <protection/>
    </xf>
    <xf numFmtId="0" fontId="19" fillId="0" borderId="0" xfId="1163" applyFont="1" applyFill="1" applyAlignment="1" applyProtection="1">
      <alignment horizontal="center" vertical="center" wrapText="1"/>
      <protection/>
    </xf>
    <xf numFmtId="0" fontId="0" fillId="0" borderId="0" xfId="1163" applyFont="1" applyAlignment="1" applyProtection="1">
      <alignment horizontal="center" vertical="center" wrapText="1"/>
      <protection/>
    </xf>
    <xf numFmtId="49" fontId="0" fillId="0" borderId="0" xfId="1169" applyProtection="1">
      <alignment vertical="top"/>
      <protection/>
    </xf>
    <xf numFmtId="49" fontId="0" fillId="0" borderId="0" xfId="1169" applyBorder="1" applyProtection="1">
      <alignment vertical="top"/>
      <protection/>
    </xf>
    <xf numFmtId="49" fontId="0" fillId="30" borderId="0" xfId="1169" applyFill="1" applyBorder="1" applyProtection="1">
      <alignment vertical="top"/>
      <protection/>
    </xf>
    <xf numFmtId="0" fontId="19" fillId="0" borderId="0" xfId="1172" applyFont="1" applyFill="1" applyAlignment="1" applyProtection="1">
      <alignment vertical="center" wrapText="1"/>
      <protection/>
    </xf>
    <xf numFmtId="0" fontId="19" fillId="0" borderId="0" xfId="1172" applyFont="1" applyFill="1" applyAlignment="1" applyProtection="1">
      <alignment horizontal="left" vertical="center" wrapText="1"/>
      <protection/>
    </xf>
    <xf numFmtId="0" fontId="19" fillId="0" borderId="0" xfId="1172" applyFont="1" applyAlignment="1" applyProtection="1">
      <alignment vertical="center" wrapText="1"/>
      <protection/>
    </xf>
    <xf numFmtId="0" fontId="19" fillId="0" borderId="0" xfId="1172" applyFont="1" applyAlignment="1" applyProtection="1">
      <alignment horizontal="center" vertical="center" wrapText="1"/>
      <protection/>
    </xf>
    <xf numFmtId="0" fontId="0" fillId="0" borderId="0" xfId="1172" applyFont="1" applyAlignment="1" applyProtection="1">
      <alignment vertical="center" wrapText="1"/>
      <protection/>
    </xf>
    <xf numFmtId="14" fontId="19" fillId="0" borderId="0" xfId="1184" applyNumberFormat="1" applyFont="1" applyFill="1" applyBorder="1" applyAlignment="1" applyProtection="1">
      <alignment horizontal="center" vertical="center" wrapText="1"/>
      <protection/>
    </xf>
    <xf numFmtId="0" fontId="19" fillId="30" borderId="17" xfId="1184" applyNumberFormat="1" applyFont="1" applyFill="1" applyBorder="1" applyAlignment="1" applyProtection="1">
      <alignment horizontal="center" vertical="center" wrapText="1"/>
      <protection/>
    </xf>
    <xf numFmtId="0" fontId="19" fillId="30" borderId="0" xfId="1184" applyNumberFormat="1" applyFont="1" applyFill="1" applyBorder="1" applyAlignment="1" applyProtection="1">
      <alignment horizontal="center" vertical="center" wrapText="1"/>
      <protection/>
    </xf>
    <xf numFmtId="49" fontId="14" fillId="30" borderId="0" xfId="1184" applyNumberFormat="1" applyFont="1" applyFill="1" applyBorder="1" applyAlignment="1" applyProtection="1">
      <alignment horizontal="center" vertical="center" wrapText="1"/>
      <protection/>
    </xf>
    <xf numFmtId="0" fontId="41" fillId="0" borderId="0" xfId="1172" applyFont="1" applyAlignment="1" applyProtection="1">
      <alignment vertical="center" wrapText="1"/>
      <protection/>
    </xf>
    <xf numFmtId="49" fontId="19" fillId="0" borderId="0" xfId="1184" applyNumberFormat="1" applyFont="1" applyAlignment="1" applyProtection="1">
      <alignment horizontal="center" vertical="center" wrapText="1"/>
      <protection/>
    </xf>
    <xf numFmtId="49" fontId="19" fillId="0" borderId="0" xfId="1184" applyNumberFormat="1" applyFont="1" applyAlignment="1" applyProtection="1">
      <alignment horizontal="center" vertical="center"/>
      <protection/>
    </xf>
    <xf numFmtId="49" fontId="0" fillId="0" borderId="0" xfId="1171" applyFont="1" applyAlignment="1" applyProtection="1">
      <alignment vertical="top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 inden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59" fillId="0" borderId="0" xfId="0" applyNumberFormat="1" applyFont="1" applyFill="1" applyBorder="1" applyAlignment="1" applyProtection="1">
      <alignment horizontal="center" wrapText="1"/>
      <protection/>
    </xf>
    <xf numFmtId="0" fontId="0" fillId="30" borderId="17" xfId="0" applyNumberFormat="1" applyFont="1" applyFill="1" applyBorder="1" applyAlignment="1" applyProtection="1">
      <alignment horizontal="right" vertical="top"/>
      <protection/>
    </xf>
    <xf numFmtId="0" fontId="22" fillId="30" borderId="17" xfId="874" applyFont="1" applyFill="1" applyBorder="1" applyAlignment="1" applyProtection="1">
      <alignment horizontal="center" vertical="center" wrapText="1"/>
      <protection/>
    </xf>
    <xf numFmtId="0" fontId="14" fillId="30" borderId="0" xfId="0" applyNumberFormat="1" applyFont="1" applyFill="1" applyBorder="1" applyAlignment="1" applyProtection="1">
      <alignment/>
      <protection/>
    </xf>
    <xf numFmtId="0" fontId="0" fillId="30" borderId="0" xfId="0" applyNumberFormat="1" applyFont="1" applyFill="1" applyBorder="1" applyAlignment="1" applyProtection="1">
      <alignment/>
      <protection/>
    </xf>
    <xf numFmtId="2" fontId="14" fillId="3" borderId="14" xfId="0" applyNumberFormat="1" applyFont="1" applyFill="1" applyBorder="1" applyAlignment="1" applyProtection="1">
      <alignment horizontal="center" vertical="center"/>
      <protection/>
    </xf>
    <xf numFmtId="0" fontId="17" fillId="32" borderId="14" xfId="1182" applyFont="1" applyFill="1" applyBorder="1" applyAlignment="1" applyProtection="1">
      <alignment horizontal="center"/>
      <protection/>
    </xf>
    <xf numFmtId="0" fontId="22" fillId="32" borderId="14" xfId="874" applyFont="1" applyFill="1" applyBorder="1" applyAlignment="1" applyProtection="1">
      <alignment horizontal="left" vertical="center" indent="1"/>
      <protection/>
    </xf>
    <xf numFmtId="0" fontId="22" fillId="30" borderId="17" xfId="874" applyFont="1" applyFill="1" applyBorder="1" applyAlignment="1" applyProtection="1">
      <alignment horizontal="center" vertical="center"/>
      <protection/>
    </xf>
    <xf numFmtId="0" fontId="0" fillId="31" borderId="14" xfId="0" applyNumberFormat="1" applyFont="1" applyFill="1" applyBorder="1" applyAlignment="1" applyProtection="1">
      <alignment horizontal="left" vertical="center" wrapText="1"/>
      <protection locked="0"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vertical="center" wrapText="1"/>
      <protection/>
    </xf>
    <xf numFmtId="0" fontId="22" fillId="32" borderId="31" xfId="874" applyFont="1" applyFill="1" applyBorder="1" applyAlignment="1" applyProtection="1">
      <alignment vertical="center" wrapText="1"/>
      <protection/>
    </xf>
    <xf numFmtId="0" fontId="60" fillId="30" borderId="14" xfId="0" applyNumberFormat="1" applyFont="1" applyFill="1" applyBorder="1" applyAlignment="1" applyProtection="1">
      <alignment horizontal="center" vertical="center" wrapText="1"/>
      <protection/>
    </xf>
    <xf numFmtId="0" fontId="17" fillId="32" borderId="31" xfId="1182" applyFont="1" applyFill="1" applyBorder="1" applyAlignment="1" applyProtection="1">
      <alignment horizontal="center"/>
      <protection/>
    </xf>
    <xf numFmtId="0" fontId="22" fillId="30" borderId="32" xfId="872" applyFont="1" applyFill="1" applyBorder="1" applyAlignment="1" applyProtection="1">
      <alignment horizontal="center" vertical="center"/>
      <protection/>
    </xf>
    <xf numFmtId="0" fontId="22" fillId="32" borderId="31" xfId="872" applyFont="1" applyFill="1" applyBorder="1" applyAlignment="1" applyProtection="1">
      <alignment vertical="center"/>
      <protection/>
    </xf>
    <xf numFmtId="0" fontId="22" fillId="30" borderId="17" xfId="872" applyFont="1" applyFill="1" applyBorder="1" applyAlignment="1" applyProtection="1">
      <alignment horizontal="center" vertical="center" wrapText="1"/>
      <protection/>
    </xf>
    <xf numFmtId="4" fontId="0" fillId="3" borderId="18" xfId="0" applyNumberFormat="1" applyFont="1" applyFill="1" applyBorder="1" applyAlignment="1" applyProtection="1">
      <alignment horizontal="center" vertical="center"/>
      <protection/>
    </xf>
    <xf numFmtId="0" fontId="17" fillId="32" borderId="31" xfId="1182" applyFont="1" applyFill="1" applyBorder="1" applyProtection="1">
      <alignment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vertical="center" wrapText="1"/>
      <protection/>
    </xf>
    <xf numFmtId="0" fontId="14" fillId="30" borderId="0" xfId="0" applyNumberFormat="1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60" applyFont="1" applyProtection="1">
      <alignment/>
      <protection/>
    </xf>
    <xf numFmtId="0" fontId="0" fillId="0" borderId="0" xfId="1160" applyFont="1" applyProtection="1">
      <alignment/>
      <protection/>
    </xf>
    <xf numFmtId="0" fontId="23" fillId="0" borderId="0" xfId="1181" applyProtection="1">
      <alignment/>
      <protection/>
    </xf>
    <xf numFmtId="0" fontId="22" fillId="32" borderId="31" xfId="872" applyFont="1" applyFill="1" applyBorder="1" applyAlignment="1" applyProtection="1">
      <alignment vertical="center" wrapText="1"/>
      <protection/>
    </xf>
    <xf numFmtId="0" fontId="14" fillId="3" borderId="33" xfId="1179" applyFont="1" applyFill="1" applyBorder="1" applyAlignment="1" applyProtection="1">
      <alignment horizontal="center" vertical="center" wrapText="1"/>
      <protection/>
    </xf>
    <xf numFmtId="0" fontId="0" fillId="0" borderId="0" xfId="1174" applyFont="1" applyAlignment="1" applyProtection="1">
      <alignment wrapText="1"/>
      <protection/>
    </xf>
    <xf numFmtId="49" fontId="14" fillId="30" borderId="34" xfId="1184" applyNumberFormat="1" applyFont="1" applyFill="1" applyBorder="1" applyAlignment="1" applyProtection="1">
      <alignment horizontal="center" vertical="center" wrapText="1"/>
      <protection/>
    </xf>
    <xf numFmtId="0" fontId="0" fillId="33" borderId="0" xfId="1172" applyFont="1" applyFill="1" applyBorder="1" applyAlignment="1" applyProtection="1">
      <alignment vertical="center" wrapText="1"/>
      <protection/>
    </xf>
    <xf numFmtId="0" fontId="0" fillId="30" borderId="0" xfId="0" applyNumberFormat="1" applyFont="1" applyFill="1" applyBorder="1" applyAlignment="1" applyProtection="1">
      <alignment wrapText="1"/>
      <protection/>
    </xf>
    <xf numFmtId="0" fontId="14" fillId="30" borderId="35" xfId="0" applyNumberFormat="1" applyFont="1" applyFill="1" applyBorder="1" applyAlignment="1" applyProtection="1">
      <alignment/>
      <protection/>
    </xf>
    <xf numFmtId="0" fontId="58" fillId="30" borderId="0" xfId="0" applyNumberFormat="1" applyFont="1" applyFill="1" applyBorder="1" applyAlignment="1" applyProtection="1">
      <alignment horizontal="center" wrapText="1"/>
      <protection/>
    </xf>
    <xf numFmtId="4" fontId="0" fillId="31" borderId="18" xfId="0" applyNumberFormat="1" applyFont="1" applyFill="1" applyBorder="1" applyAlignment="1" applyProtection="1">
      <alignment horizontal="center" vertical="center"/>
      <protection locked="0"/>
    </xf>
    <xf numFmtId="0" fontId="17" fillId="31" borderId="36" xfId="1184" applyFont="1" applyFill="1" applyBorder="1" applyAlignment="1" applyProtection="1">
      <alignment horizontal="center" vertical="center"/>
      <protection/>
    </xf>
    <xf numFmtId="0" fontId="62" fillId="30" borderId="0" xfId="1184" applyFont="1" applyFill="1" applyBorder="1" applyAlignment="1" applyProtection="1">
      <alignment horizontal="left" vertical="center" indent="1"/>
      <protection/>
    </xf>
    <xf numFmtId="0" fontId="17" fillId="22" borderId="36" xfId="1184" applyFont="1" applyFill="1" applyBorder="1" applyAlignment="1" applyProtection="1">
      <alignment horizontal="center" vertical="center"/>
      <protection/>
    </xf>
    <xf numFmtId="0" fontId="17" fillId="3" borderId="36" xfId="1179" applyFont="1" applyFill="1" applyBorder="1" applyAlignment="1" applyProtection="1">
      <alignment horizontal="center" vertical="center"/>
      <protection/>
    </xf>
    <xf numFmtId="0" fontId="14" fillId="30" borderId="24" xfId="0" applyNumberFormat="1" applyFont="1" applyFill="1" applyBorder="1" applyAlignment="1" applyProtection="1">
      <alignment horizontal="center" vertical="center" wrapText="1"/>
      <protection/>
    </xf>
    <xf numFmtId="49" fontId="60" fillId="30" borderId="0" xfId="1159" applyFont="1" applyFill="1" applyBorder="1" applyAlignment="1" applyProtection="1">
      <alignment horizontal="center" vertical="center"/>
      <protection/>
    </xf>
    <xf numFmtId="49" fontId="60" fillId="30" borderId="37" xfId="0" applyNumberFormat="1" applyFont="1" applyFill="1" applyBorder="1" applyAlignment="1" applyProtection="1">
      <alignment horizontal="center" vertical="center" wrapText="1"/>
      <protection/>
    </xf>
    <xf numFmtId="49" fontId="14" fillId="30" borderId="14" xfId="0" applyNumberFormat="1" applyFont="1" applyFill="1" applyBorder="1" applyAlignment="1" applyProtection="1">
      <alignment horizontal="left" vertical="center" indent="1"/>
      <protection/>
    </xf>
    <xf numFmtId="49" fontId="42" fillId="32" borderId="38" xfId="1182" applyNumberFormat="1" applyFont="1" applyFill="1" applyBorder="1" applyAlignment="1" applyProtection="1">
      <alignment horizontal="left" indent="1"/>
      <protection/>
    </xf>
    <xf numFmtId="0" fontId="14" fillId="30" borderId="39" xfId="0" applyNumberFormat="1" applyFont="1" applyFill="1" applyBorder="1" applyAlignment="1" applyProtection="1">
      <alignment horizontal="left" indent="1"/>
      <protection/>
    </xf>
    <xf numFmtId="0" fontId="60" fillId="30" borderId="37" xfId="0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left" vertical="center" inden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4" borderId="31" xfId="872" applyNumberFormat="1" applyFont="1" applyFill="1" applyBorder="1" applyAlignment="1" applyProtection="1">
      <alignment horizontal="left" vertical="center" indent="1"/>
      <protection/>
    </xf>
    <xf numFmtId="49" fontId="0" fillId="34" borderId="40" xfId="0" applyFont="1" applyFill="1" applyBorder="1" applyAlignment="1" applyProtection="1">
      <alignment horizontal="center" vertical="top"/>
      <protection/>
    </xf>
    <xf numFmtId="49" fontId="22" fillId="34" borderId="39" xfId="872" applyNumberFormat="1" applyFont="1" applyFill="1" applyBorder="1" applyAlignment="1" applyProtection="1">
      <alignment horizontal="left" vertical="center" indent="1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0" borderId="0" xfId="1172" applyFont="1" applyBorder="1" applyAlignment="1" applyProtection="1">
      <alignment vertical="center" wrapText="1"/>
      <protection/>
    </xf>
    <xf numFmtId="0" fontId="0" fillId="30" borderId="0" xfId="1179" applyFont="1" applyFill="1" applyBorder="1" applyAlignment="1" applyProtection="1">
      <alignment vertical="center" wrapText="1"/>
      <protection/>
    </xf>
    <xf numFmtId="0" fontId="0" fillId="33" borderId="0" xfId="1172" applyFont="1" applyFill="1" applyBorder="1" applyAlignment="1" applyProtection="1">
      <alignment vertical="center" wrapText="1"/>
      <protection/>
    </xf>
    <xf numFmtId="0" fontId="0" fillId="0" borderId="0" xfId="1172" applyFont="1" applyAlignment="1" applyProtection="1">
      <alignment vertical="center" wrapText="1"/>
      <protection/>
    </xf>
    <xf numFmtId="0" fontId="0" fillId="30" borderId="0" xfId="1179" applyFont="1" applyFill="1" applyBorder="1" applyAlignment="1" applyProtection="1">
      <alignment horizontal="center" vertical="center" wrapText="1"/>
      <protection/>
    </xf>
    <xf numFmtId="0" fontId="0" fillId="0" borderId="37" xfId="1172" applyFont="1" applyBorder="1" applyAlignment="1" applyProtection="1">
      <alignment vertical="center" wrapText="1"/>
      <protection/>
    </xf>
    <xf numFmtId="0" fontId="0" fillId="33" borderId="0" xfId="1172" applyFont="1" applyFill="1" applyBorder="1" applyAlignment="1" applyProtection="1">
      <alignment vertical="center" wrapText="1"/>
      <protection/>
    </xf>
    <xf numFmtId="0" fontId="0" fillId="0" borderId="0" xfId="1172" applyFont="1" applyAlignment="1" applyProtection="1">
      <alignment vertical="center" wrapText="1"/>
      <protection/>
    </xf>
    <xf numFmtId="0" fontId="0" fillId="31" borderId="33" xfId="1179" applyFont="1" applyFill="1" applyBorder="1" applyAlignment="1" applyProtection="1">
      <alignment horizontal="center" vertical="center" wrapText="1"/>
      <protection locked="0"/>
    </xf>
    <xf numFmtId="0" fontId="0" fillId="30" borderId="0" xfId="1184" applyNumberFormat="1" applyFont="1" applyFill="1" applyBorder="1" applyAlignment="1" applyProtection="1">
      <alignment horizontal="center" vertical="center" wrapText="1"/>
      <protection/>
    </xf>
    <xf numFmtId="0" fontId="0" fillId="31" borderId="33" xfId="118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172" applyFont="1" applyFill="1" applyAlignment="1" applyProtection="1">
      <alignment vertical="center" wrapText="1"/>
      <protection/>
    </xf>
    <xf numFmtId="0" fontId="0" fillId="31" borderId="18" xfId="1179" applyFont="1" applyFill="1" applyBorder="1" applyAlignment="1" applyProtection="1">
      <alignment horizontal="center" vertical="center" wrapText="1"/>
      <protection locked="0"/>
    </xf>
    <xf numFmtId="49" fontId="0" fillId="30" borderId="14" xfId="1184" applyNumberFormat="1" applyFont="1" applyFill="1" applyBorder="1" applyAlignment="1" applyProtection="1">
      <alignment horizontal="center" vertical="center" wrapText="1"/>
      <protection/>
    </xf>
    <xf numFmtId="49" fontId="0" fillId="30" borderId="24" xfId="1184" applyNumberFormat="1" applyFont="1" applyFill="1" applyBorder="1" applyAlignment="1" applyProtection="1">
      <alignment horizontal="center" vertical="center" wrapText="1"/>
      <protection/>
    </xf>
    <xf numFmtId="0" fontId="0" fillId="30" borderId="14" xfId="1179" applyFont="1" applyFill="1" applyBorder="1" applyAlignment="1" applyProtection="1">
      <alignment horizontal="center" vertical="center" wrapText="1"/>
      <protection/>
    </xf>
    <xf numFmtId="0" fontId="0" fillId="30" borderId="41" xfId="1179" applyFont="1" applyFill="1" applyBorder="1" applyAlignment="1" applyProtection="1">
      <alignment horizontal="center" vertical="center" wrapText="1"/>
      <protection/>
    </xf>
    <xf numFmtId="0" fontId="0" fillId="30" borderId="42" xfId="1172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14" fontId="0" fillId="30" borderId="0" xfId="1184" applyNumberFormat="1" applyFont="1" applyFill="1" applyBorder="1" applyAlignment="1" applyProtection="1">
      <alignment horizontal="center" vertical="center" wrapText="1"/>
      <protection/>
    </xf>
    <xf numFmtId="0" fontId="0" fillId="0" borderId="0" xfId="1172" applyFont="1" applyAlignment="1" applyProtection="1">
      <alignment horizontal="center" vertical="center" wrapText="1"/>
      <protection/>
    </xf>
    <xf numFmtId="49" fontId="0" fillId="34" borderId="40" xfId="0" applyFont="1" applyFill="1" applyBorder="1" applyAlignment="1" applyProtection="1">
      <alignment horizontal="center" vertical="top"/>
      <protection/>
    </xf>
    <xf numFmtId="49" fontId="0" fillId="34" borderId="43" xfId="0" applyFont="1" applyFill="1" applyBorder="1" applyAlignment="1" applyProtection="1">
      <alignment horizontal="center" vertical="top"/>
      <protection/>
    </xf>
    <xf numFmtId="49" fontId="0" fillId="34" borderId="44" xfId="0" applyFont="1" applyFill="1" applyBorder="1" applyAlignment="1" applyProtection="1">
      <alignment horizontal="center" vertical="top"/>
      <protection/>
    </xf>
    <xf numFmtId="2" fontId="0" fillId="31" borderId="18" xfId="0" applyNumberFormat="1" applyFont="1" applyFill="1" applyBorder="1" applyAlignment="1" applyProtection="1">
      <alignment horizontal="center" vertical="center"/>
      <protection locked="0"/>
    </xf>
    <xf numFmtId="0" fontId="14" fillId="22" borderId="33" xfId="1160" applyFont="1" applyFill="1" applyBorder="1" applyAlignment="1" applyProtection="1">
      <alignment horizontal="center" vertical="center" wrapText="1"/>
      <protection locked="0"/>
    </xf>
    <xf numFmtId="49" fontId="60" fillId="30" borderId="45" xfId="0" applyNumberFormat="1" applyFont="1" applyFill="1" applyBorder="1" applyAlignment="1" applyProtection="1">
      <alignment horizontal="center" vertical="center" wrapText="1"/>
      <protection/>
    </xf>
    <xf numFmtId="49" fontId="0" fillId="30" borderId="46" xfId="1169" applyFill="1" applyBorder="1" applyProtection="1">
      <alignment vertical="top"/>
      <protection/>
    </xf>
    <xf numFmtId="49" fontId="0" fillId="30" borderId="47" xfId="1169" applyFill="1" applyBorder="1" applyProtection="1">
      <alignment vertical="top"/>
      <protection/>
    </xf>
    <xf numFmtId="49" fontId="0" fillId="30" borderId="48" xfId="1169" applyFill="1" applyBorder="1" applyProtection="1">
      <alignment vertical="top"/>
      <protection/>
    </xf>
    <xf numFmtId="49" fontId="0" fillId="0" borderId="49" xfId="1169" applyBorder="1" applyProtection="1">
      <alignment vertical="top"/>
      <protection/>
    </xf>
    <xf numFmtId="49" fontId="0" fillId="0" borderId="50" xfId="1169" applyBorder="1" applyProtection="1">
      <alignment vertical="top"/>
      <protection/>
    </xf>
    <xf numFmtId="0" fontId="0" fillId="30" borderId="46" xfId="1179" applyFont="1" applyFill="1" applyBorder="1" applyAlignment="1" applyProtection="1">
      <alignment vertical="center" wrapText="1"/>
      <protection/>
    </xf>
    <xf numFmtId="0" fontId="19" fillId="30" borderId="46" xfId="1184" applyNumberFormat="1" applyFont="1" applyFill="1" applyBorder="1" applyAlignment="1" applyProtection="1">
      <alignment horizontal="center" vertical="center" wrapText="1"/>
      <protection/>
    </xf>
    <xf numFmtId="0" fontId="0" fillId="30" borderId="51" xfId="1179" applyFont="1" applyFill="1" applyBorder="1" applyAlignment="1" applyProtection="1">
      <alignment vertical="center" wrapText="1"/>
      <protection/>
    </xf>
    <xf numFmtId="0" fontId="0" fillId="0" borderId="52" xfId="1172" applyFont="1" applyBorder="1" applyAlignment="1" applyProtection="1">
      <alignment vertical="center" wrapText="1"/>
      <protection/>
    </xf>
    <xf numFmtId="0" fontId="0" fillId="0" borderId="52" xfId="1179" applyFont="1" applyFill="1" applyBorder="1" applyAlignment="1" applyProtection="1">
      <alignment horizontal="center" vertical="center" wrapText="1"/>
      <protection/>
    </xf>
    <xf numFmtId="0" fontId="0" fillId="30" borderId="47" xfId="1179" applyFont="1" applyFill="1" applyBorder="1" applyAlignment="1" applyProtection="1">
      <alignment vertical="center" wrapText="1"/>
      <protection/>
    </xf>
    <xf numFmtId="0" fontId="0" fillId="30" borderId="48" xfId="1179" applyFont="1" applyFill="1" applyBorder="1" applyAlignment="1" applyProtection="1">
      <alignment vertical="center" wrapText="1"/>
      <protection/>
    </xf>
    <xf numFmtId="0" fontId="0" fillId="30" borderId="48" xfId="1179" applyFont="1" applyFill="1" applyBorder="1" applyAlignment="1" applyProtection="1">
      <alignment horizontal="center" vertical="center" wrapText="1"/>
      <protection/>
    </xf>
    <xf numFmtId="0" fontId="0" fillId="0" borderId="53" xfId="1172" applyFont="1" applyBorder="1" applyAlignment="1" applyProtection="1">
      <alignment vertical="center" wrapText="1"/>
      <protection/>
    </xf>
    <xf numFmtId="0" fontId="0" fillId="0" borderId="49" xfId="1172" applyFont="1" applyBorder="1" applyAlignment="1" applyProtection="1">
      <alignment vertical="center" wrapText="1"/>
      <protection/>
    </xf>
    <xf numFmtId="0" fontId="61" fillId="30" borderId="49" xfId="1184" applyNumberFormat="1" applyFont="1" applyFill="1" applyBorder="1" applyAlignment="1" applyProtection="1">
      <alignment horizontal="center" vertical="top" wrapText="1"/>
      <protection/>
    </xf>
    <xf numFmtId="0" fontId="0" fillId="30" borderId="49" xfId="1184" applyNumberFormat="1" applyFont="1" applyFill="1" applyBorder="1" applyAlignment="1" applyProtection="1">
      <alignment horizontal="center" vertical="center" wrapText="1"/>
      <protection/>
    </xf>
    <xf numFmtId="0" fontId="0" fillId="30" borderId="49" xfId="1172" applyFont="1" applyFill="1" applyBorder="1" applyAlignment="1" applyProtection="1">
      <alignment vertical="center" wrapText="1"/>
      <protection/>
    </xf>
    <xf numFmtId="0" fontId="0" fillId="30" borderId="49" xfId="1179" applyFont="1" applyFill="1" applyBorder="1" applyAlignment="1" applyProtection="1">
      <alignment vertical="center" wrapText="1"/>
      <protection/>
    </xf>
    <xf numFmtId="0" fontId="0" fillId="30" borderId="50" xfId="1179" applyFont="1" applyFill="1" applyBorder="1" applyAlignment="1" applyProtection="1">
      <alignment vertical="center" wrapText="1"/>
      <protection/>
    </xf>
    <xf numFmtId="0" fontId="0" fillId="30" borderId="46" xfId="0" applyNumberFormat="1" applyFont="1" applyFill="1" applyBorder="1" applyAlignment="1" applyProtection="1">
      <alignment wrapText="1"/>
      <protection/>
    </xf>
    <xf numFmtId="0" fontId="0" fillId="30" borderId="46" xfId="0" applyNumberFormat="1" applyFont="1" applyFill="1" applyBorder="1" applyAlignment="1" applyProtection="1">
      <alignment horizontal="right" vertical="top"/>
      <protection/>
    </xf>
    <xf numFmtId="0" fontId="0" fillId="30" borderId="51" xfId="0" applyNumberFormat="1" applyFont="1" applyFill="1" applyBorder="1" applyAlignment="1" applyProtection="1">
      <alignment wrapText="1"/>
      <protection/>
    </xf>
    <xf numFmtId="0" fontId="14" fillId="30" borderId="52" xfId="0" applyNumberFormat="1" applyFont="1" applyFill="1" applyBorder="1" applyAlignment="1" applyProtection="1">
      <alignment horizontal="center" wrapText="1"/>
      <protection/>
    </xf>
    <xf numFmtId="0" fontId="14" fillId="30" borderId="53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6" xfId="0" applyNumberFormat="1" applyFont="1" applyFill="1" applyBorder="1" applyAlignment="1" applyProtection="1">
      <alignment horizontal="right" vertical="top"/>
      <protection/>
    </xf>
    <xf numFmtId="0" fontId="59" fillId="0" borderId="52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/>
      <protection/>
    </xf>
    <xf numFmtId="0" fontId="58" fillId="30" borderId="49" xfId="0" applyNumberFormat="1" applyFont="1" applyFill="1" applyBorder="1" applyAlignment="1" applyProtection="1">
      <alignment horizontal="left" vertical="center" wrapText="1"/>
      <protection/>
    </xf>
    <xf numFmtId="0" fontId="19" fillId="30" borderId="46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8" xfId="0" applyNumberFormat="1" applyFont="1" applyFill="1" applyBorder="1" applyAlignment="1" applyProtection="1">
      <alignment/>
      <protection/>
    </xf>
    <xf numFmtId="0" fontId="0" fillId="30" borderId="50" xfId="0" applyNumberFormat="1" applyFont="1" applyFill="1" applyBorder="1" applyAlignment="1" applyProtection="1">
      <alignment/>
      <protection/>
    </xf>
    <xf numFmtId="0" fontId="58" fillId="30" borderId="53" xfId="0" applyNumberFormat="1" applyFont="1" applyFill="1" applyBorder="1" applyAlignment="1" applyProtection="1">
      <alignment horizontal="center" wrapText="1"/>
      <protection/>
    </xf>
    <xf numFmtId="0" fontId="58" fillId="30" borderId="49" xfId="0" applyNumberFormat="1" applyFont="1" applyFill="1" applyBorder="1" applyAlignment="1" applyProtection="1">
      <alignment horizontal="center" wrapText="1"/>
      <protection/>
    </xf>
    <xf numFmtId="0" fontId="41" fillId="30" borderId="49" xfId="0" applyNumberFormat="1" applyFont="1" applyFill="1" applyBorder="1" applyAlignment="1" applyProtection="1">
      <alignment/>
      <protection/>
    </xf>
    <xf numFmtId="0" fontId="41" fillId="30" borderId="50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6" xfId="1160" applyFont="1" applyFill="1" applyBorder="1" applyProtection="1">
      <alignment/>
      <protection/>
    </xf>
    <xf numFmtId="0" fontId="0" fillId="30" borderId="51" xfId="1160" applyFont="1" applyFill="1" applyBorder="1" applyProtection="1">
      <alignment/>
      <protection/>
    </xf>
    <xf numFmtId="0" fontId="0" fillId="30" borderId="52" xfId="1160" applyFont="1" applyFill="1" applyBorder="1" applyProtection="1">
      <alignment/>
      <protection/>
    </xf>
    <xf numFmtId="0" fontId="0" fillId="30" borderId="47" xfId="1160" applyFont="1" applyFill="1" applyBorder="1" applyProtection="1">
      <alignment/>
      <protection/>
    </xf>
    <xf numFmtId="0" fontId="0" fillId="30" borderId="48" xfId="1160" applyFont="1" applyFill="1" applyBorder="1" applyProtection="1">
      <alignment/>
      <protection/>
    </xf>
    <xf numFmtId="0" fontId="0" fillId="30" borderId="53" xfId="1160" applyFont="1" applyFill="1" applyBorder="1" applyProtection="1">
      <alignment/>
      <protection/>
    </xf>
    <xf numFmtId="0" fontId="0" fillId="30" borderId="49" xfId="1160" applyFont="1" applyFill="1" applyBorder="1" applyProtection="1">
      <alignment/>
      <protection/>
    </xf>
    <xf numFmtId="0" fontId="0" fillId="30" borderId="50" xfId="1160" applyFont="1" applyFill="1" applyBorder="1" applyProtection="1">
      <alignment/>
      <protection/>
    </xf>
    <xf numFmtId="49" fontId="64" fillId="0" borderId="0" xfId="1169" applyFont="1" applyAlignment="1" applyProtection="1">
      <alignment horizontal="right" vertical="top"/>
      <protection/>
    </xf>
    <xf numFmtId="0" fontId="60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22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0" borderId="54" xfId="0" applyNumberFormat="1" applyFont="1" applyFill="1" applyBorder="1" applyAlignment="1" applyProtection="1">
      <alignment horizontal="left" vertical="center" wrapText="1" indent="1"/>
      <protection/>
    </xf>
    <xf numFmtId="0" fontId="0" fillId="30" borderId="55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22" fillId="30" borderId="17" xfId="872" applyNumberFormat="1" applyFont="1" applyFill="1" applyBorder="1" applyAlignment="1" applyProtection="1">
      <alignment horizontal="center" vertical="center" wrapText="1"/>
      <protection/>
    </xf>
    <xf numFmtId="0" fontId="4" fillId="0" borderId="0" xfId="1180" applyProtection="1">
      <alignment/>
      <protection/>
    </xf>
    <xf numFmtId="0" fontId="81" fillId="0" borderId="0" xfId="1180" applyFont="1" applyProtection="1">
      <alignment/>
      <protection/>
    </xf>
    <xf numFmtId="49" fontId="56" fillId="30" borderId="0" xfId="1185" applyNumberFormat="1" applyFont="1" applyFill="1" applyBorder="1" applyAlignment="1" applyProtection="1">
      <alignment vertical="center" wrapText="1"/>
      <protection/>
    </xf>
    <xf numFmtId="0" fontId="55" fillId="30" borderId="0" xfId="1179" applyFont="1" applyFill="1" applyBorder="1" applyAlignment="1" applyProtection="1">
      <alignment vertical="center" wrapText="1"/>
      <protection/>
    </xf>
    <xf numFmtId="49" fontId="55" fillId="31" borderId="57" xfId="1179" applyNumberFormat="1" applyFont="1" applyFill="1" applyBorder="1" applyAlignment="1" applyProtection="1">
      <alignment vertical="center" wrapText="1"/>
      <protection locked="0"/>
    </xf>
    <xf numFmtId="49" fontId="55" fillId="31" borderId="58" xfId="1179" applyNumberFormat="1" applyFont="1" applyFill="1" applyBorder="1" applyAlignment="1" applyProtection="1">
      <alignment vertical="center" wrapText="1"/>
      <protection locked="0"/>
    </xf>
    <xf numFmtId="0" fontId="0" fillId="0" borderId="46" xfId="1172" applyFont="1" applyBorder="1" applyAlignment="1" applyProtection="1">
      <alignment vertical="center" wrapText="1"/>
      <protection/>
    </xf>
    <xf numFmtId="0" fontId="0" fillId="0" borderId="0" xfId="1179" applyFont="1" applyProtection="1">
      <alignment/>
      <protection/>
    </xf>
    <xf numFmtId="49" fontId="55" fillId="0" borderId="0" xfId="1176" applyFont="1" applyProtection="1">
      <alignment vertical="top"/>
      <protection/>
    </xf>
    <xf numFmtId="0" fontId="55" fillId="30" borderId="46" xfId="1184" applyFont="1" applyFill="1" applyBorder="1" applyProtection="1">
      <alignment/>
      <protection/>
    </xf>
    <xf numFmtId="0" fontId="55" fillId="30" borderId="0" xfId="1184" applyFont="1" applyFill="1" applyBorder="1" applyAlignment="1" applyProtection="1">
      <alignment vertical="center"/>
      <protection/>
    </xf>
    <xf numFmtId="0" fontId="55" fillId="30" borderId="49" xfId="1184" applyFont="1" applyFill="1" applyBorder="1" applyProtection="1">
      <alignment/>
      <protection/>
    </xf>
    <xf numFmtId="0" fontId="55" fillId="30" borderId="51" xfId="1184" applyFont="1" applyFill="1" applyBorder="1" applyProtection="1">
      <alignment/>
      <protection/>
    </xf>
    <xf numFmtId="0" fontId="55" fillId="30" borderId="52" xfId="1184" applyFont="1" applyFill="1" applyBorder="1" applyProtection="1">
      <alignment/>
      <protection/>
    </xf>
    <xf numFmtId="0" fontId="55" fillId="30" borderId="53" xfId="1184" applyFont="1" applyFill="1" applyBorder="1" applyProtection="1">
      <alignment/>
      <protection/>
    </xf>
    <xf numFmtId="0" fontId="55" fillId="0" borderId="0" xfId="1158" applyFont="1" applyAlignment="1" applyProtection="1">
      <alignment wrapText="1"/>
      <protection/>
    </xf>
    <xf numFmtId="0" fontId="55" fillId="30" borderId="46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83" applyFont="1" applyFill="1" applyBorder="1" applyAlignment="1" applyProtection="1">
      <alignment wrapText="1"/>
      <protection/>
    </xf>
    <xf numFmtId="0" fontId="55" fillId="30" borderId="49" xfId="1183" applyFont="1" applyFill="1" applyBorder="1" applyAlignment="1" applyProtection="1">
      <alignment wrapText="1"/>
      <protection/>
    </xf>
    <xf numFmtId="0" fontId="55" fillId="0" borderId="0" xfId="1183" applyFont="1" applyAlignment="1" applyProtection="1">
      <alignment wrapText="1"/>
      <protection/>
    </xf>
    <xf numFmtId="49" fontId="56" fillId="30" borderId="0" xfId="1173" applyFont="1" applyFill="1" applyBorder="1" applyAlignment="1" applyProtection="1">
      <alignment horizontal="left" vertical="center" indent="2"/>
      <protection/>
    </xf>
    <xf numFmtId="0" fontId="56" fillId="30" borderId="0" xfId="1183" applyNumberFormat="1" applyFont="1" applyFill="1" applyBorder="1" applyAlignment="1" applyProtection="1">
      <alignment horizontal="right" vertical="center"/>
      <protection/>
    </xf>
    <xf numFmtId="0" fontId="14" fillId="30" borderId="59" xfId="0" applyNumberFormat="1" applyFont="1" applyFill="1" applyBorder="1" applyAlignment="1" applyProtection="1">
      <alignment horizontal="center" vertical="center" wrapText="1"/>
      <protection/>
    </xf>
    <xf numFmtId="0" fontId="14" fillId="3" borderId="14" xfId="1179" applyFont="1" applyFill="1" applyBorder="1" applyAlignment="1" applyProtection="1">
      <alignment horizontal="center" vertical="center"/>
      <protection/>
    </xf>
    <xf numFmtId="0" fontId="14" fillId="3" borderId="14" xfId="1179" applyFont="1" applyFill="1" applyBorder="1" applyAlignment="1" applyProtection="1">
      <alignment horizontal="center" vertical="center" wrapText="1"/>
      <protection/>
    </xf>
    <xf numFmtId="0" fontId="0" fillId="0" borderId="0" xfId="1179" applyFont="1" applyAlignment="1" applyProtection="1">
      <alignment horizontal="center" vertical="center"/>
      <protection/>
    </xf>
    <xf numFmtId="49" fontId="0" fillId="0" borderId="0" xfId="1179" applyNumberFormat="1" applyFont="1" applyAlignment="1" applyProtection="1">
      <alignment horizontal="center" vertical="center"/>
      <protection/>
    </xf>
    <xf numFmtId="0" fontId="17" fillId="32" borderId="60" xfId="1182" applyFont="1" applyFill="1" applyBorder="1" applyAlignment="1" applyProtection="1">
      <alignment horizontal="left" vertical="center"/>
      <protection/>
    </xf>
    <xf numFmtId="0" fontId="60" fillId="30" borderId="61" xfId="0" applyNumberFormat="1" applyFont="1" applyFill="1" applyBorder="1" applyAlignment="1" applyProtection="1">
      <alignment horizontal="center" vertical="center" wrapText="1"/>
      <protection/>
    </xf>
    <xf numFmtId="0" fontId="17" fillId="32" borderId="62" xfId="1182" applyFont="1" applyFill="1" applyBorder="1" applyAlignment="1" applyProtection="1">
      <alignment horizontal="left" vertical="center"/>
      <protection/>
    </xf>
    <xf numFmtId="0" fontId="22" fillId="32" borderId="63" xfId="872" applyFont="1" applyFill="1" applyBorder="1" applyAlignment="1" applyProtection="1">
      <alignment vertical="center"/>
      <protection/>
    </xf>
    <xf numFmtId="0" fontId="17" fillId="32" borderId="63" xfId="1182" applyFont="1" applyFill="1" applyBorder="1" applyProtection="1">
      <alignment/>
      <protection/>
    </xf>
    <xf numFmtId="4" fontId="0" fillId="31" borderId="56" xfId="0" applyNumberFormat="1" applyFont="1" applyFill="1" applyBorder="1" applyAlignment="1" applyProtection="1">
      <alignment horizontal="center" vertical="center"/>
      <protection locked="0"/>
    </xf>
    <xf numFmtId="179" fontId="0" fillId="31" borderId="56" xfId="0" applyNumberFormat="1" applyFont="1" applyFill="1" applyBorder="1" applyAlignment="1" applyProtection="1">
      <alignment horizontal="center" vertical="center"/>
      <protection locked="0"/>
    </xf>
    <xf numFmtId="4" fontId="0" fillId="3" borderId="56" xfId="0" applyNumberFormat="1" applyFont="1" applyFill="1" applyBorder="1" applyAlignment="1" applyProtection="1">
      <alignment horizontal="center" vertical="center"/>
      <protection/>
    </xf>
    <xf numFmtId="49" fontId="0" fillId="31" borderId="56" xfId="0" applyNumberFormat="1" applyFont="1" applyFill="1" applyBorder="1" applyAlignment="1" applyProtection="1">
      <alignment horizontal="center" vertical="center" wrapText="1"/>
      <protection locked="0"/>
    </xf>
    <xf numFmtId="0" fontId="17" fillId="32" borderId="64" xfId="1182" applyFont="1" applyFill="1" applyBorder="1" applyAlignment="1" applyProtection="1">
      <alignment horizontal="center"/>
      <protection/>
    </xf>
    <xf numFmtId="0" fontId="17" fillId="32" borderId="65" xfId="1182" applyFont="1" applyFill="1" applyBorder="1" applyAlignment="1" applyProtection="1">
      <alignment horizontal="center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23" fillId="0" borderId="0" xfId="1175" applyAlignment="1" applyProtection="1">
      <alignment wrapText="1"/>
      <protection/>
    </xf>
    <xf numFmtId="0" fontId="23" fillId="0" borderId="0" xfId="1175" applyFont="1" applyAlignment="1" applyProtection="1">
      <alignment wrapText="1"/>
      <protection/>
    </xf>
    <xf numFmtId="0" fontId="0" fillId="35" borderId="0" xfId="0" applyNumberFormat="1" applyFill="1" applyAlignment="1" applyProtection="1">
      <alignment horizontal="right"/>
      <protection/>
    </xf>
    <xf numFmtId="49" fontId="19" fillId="13" borderId="0" xfId="0" applyFont="1" applyFill="1" applyAlignment="1" applyProtection="1">
      <alignment horizontal="center" vertical="top"/>
      <protection/>
    </xf>
    <xf numFmtId="0" fontId="0" fillId="31" borderId="59" xfId="1179" applyFont="1" applyFill="1" applyBorder="1" applyAlignment="1" applyProtection="1">
      <alignment horizontal="center" vertical="center" wrapText="1"/>
      <protection locked="0"/>
    </xf>
    <xf numFmtId="0" fontId="0" fillId="3" borderId="59" xfId="1179" applyFont="1" applyFill="1" applyBorder="1" applyAlignment="1" applyProtection="1">
      <alignment horizontal="center" vertical="center" wrapText="1"/>
      <protection/>
    </xf>
    <xf numFmtId="49" fontId="0" fillId="3" borderId="66" xfId="1184" applyNumberFormat="1" applyFont="1" applyFill="1" applyBorder="1" applyAlignment="1" applyProtection="1">
      <alignment horizontal="center" vertical="center" wrapText="1"/>
      <protection/>
    </xf>
    <xf numFmtId="49" fontId="0" fillId="3" borderId="67" xfId="1184" applyNumberFormat="1" applyFont="1" applyFill="1" applyBorder="1" applyAlignment="1" applyProtection="1">
      <alignment horizontal="center" vertical="center" wrapText="1"/>
      <protection/>
    </xf>
    <xf numFmtId="0" fontId="0" fillId="30" borderId="59" xfId="1184" applyNumberFormat="1" applyFont="1" applyFill="1" applyBorder="1" applyAlignment="1" applyProtection="1">
      <alignment horizontal="center" vertical="center" wrapText="1"/>
      <protection/>
    </xf>
    <xf numFmtId="0" fontId="0" fillId="3" borderId="59" xfId="1184" applyNumberFormat="1" applyFont="1" applyFill="1" applyBorder="1" applyAlignment="1" applyProtection="1">
      <alignment horizontal="center" vertical="center" wrapText="1"/>
      <protection/>
    </xf>
    <xf numFmtId="0" fontId="19" fillId="0" borderId="0" xfId="1162" applyNumberFormat="1" applyFont="1" applyFill="1" applyAlignment="1" applyProtection="1">
      <alignment horizontal="center" vertical="center" wrapText="1"/>
      <protection/>
    </xf>
    <xf numFmtId="49" fontId="19" fillId="0" borderId="0" xfId="1162" applyNumberFormat="1" applyFont="1" applyFill="1" applyAlignment="1" applyProtection="1">
      <alignment horizontal="center" vertical="center" wrapText="1"/>
      <protection/>
    </xf>
    <xf numFmtId="0" fontId="19" fillId="0" borderId="0" xfId="1164" applyFont="1" applyFill="1" applyAlignment="1" applyProtection="1">
      <alignment vertical="center" wrapText="1"/>
      <protection/>
    </xf>
    <xf numFmtId="3" fontId="0" fillId="31" borderId="66" xfId="0" applyNumberFormat="1" applyFont="1" applyFill="1" applyBorder="1" applyAlignment="1" applyProtection="1">
      <alignment horizontal="center" vertical="center"/>
      <protection locked="0"/>
    </xf>
    <xf numFmtId="3" fontId="0" fillId="31" borderId="56" xfId="0" applyNumberFormat="1" applyFont="1" applyFill="1" applyBorder="1" applyAlignment="1" applyProtection="1">
      <alignment horizontal="center" vertical="center"/>
      <protection locked="0"/>
    </xf>
    <xf numFmtId="49" fontId="0" fillId="22" borderId="67" xfId="0" applyNumberFormat="1" applyFont="1" applyFill="1" applyBorder="1" applyAlignment="1" applyProtection="1">
      <alignment horizontal="center" vertical="center" wrapText="1"/>
      <protection locked="0"/>
    </xf>
    <xf numFmtId="2" fontId="0" fillId="2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NumberFormat="1" applyFont="1" applyBorder="1" applyAlignment="1" applyProtection="1">
      <alignment horizontal="center" vertical="center" wrapText="1"/>
      <protection/>
    </xf>
    <xf numFmtId="0" fontId="0" fillId="30" borderId="35" xfId="0" applyNumberFormat="1" applyFont="1" applyFill="1" applyBorder="1" applyAlignment="1" applyProtection="1">
      <alignment/>
      <protection/>
    </xf>
    <xf numFmtId="49" fontId="0" fillId="0" borderId="14" xfId="0" applyFont="1" applyBorder="1" applyAlignment="1" applyProtection="1">
      <alignment horizontal="center" vertical="center"/>
      <protection/>
    </xf>
    <xf numFmtId="49" fontId="0" fillId="0" borderId="68" xfId="0" applyFont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2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left" vertical="center" indent="1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4" fontId="14" fillId="3" borderId="14" xfId="0" applyNumberFormat="1" applyFont="1" applyFill="1" applyBorder="1" applyAlignment="1" applyProtection="1">
      <alignment horizontal="center" vertical="center"/>
      <protection/>
    </xf>
    <xf numFmtId="49" fontId="14" fillId="0" borderId="68" xfId="0" applyFont="1" applyBorder="1" applyAlignment="1" applyProtection="1">
      <alignment horizontal="center" vertical="center"/>
      <protection/>
    </xf>
    <xf numFmtId="49" fontId="14" fillId="0" borderId="14" xfId="0" applyFont="1" applyBorder="1" applyAlignment="1" applyProtection="1">
      <alignment horizontal="center" vertical="center"/>
      <protection/>
    </xf>
    <xf numFmtId="49" fontId="14" fillId="0" borderId="26" xfId="0" applyFont="1" applyBorder="1" applyAlignment="1" applyProtection="1">
      <alignment horizontal="center" vertical="center"/>
      <protection/>
    </xf>
    <xf numFmtId="4" fontId="0" fillId="30" borderId="31" xfId="0" applyNumberFormat="1" applyFont="1" applyFill="1" applyBorder="1" applyAlignment="1" applyProtection="1">
      <alignment horizontal="center" vertical="center"/>
      <protection/>
    </xf>
    <xf numFmtId="49" fontId="0" fillId="30" borderId="38" xfId="0" applyNumberFormat="1" applyFont="1" applyFill="1" applyBorder="1" applyAlignment="1" applyProtection="1">
      <alignment horizontal="center" vertical="center"/>
      <protection/>
    </xf>
    <xf numFmtId="49" fontId="17" fillId="30" borderId="31" xfId="0" applyFont="1" applyFill="1" applyBorder="1" applyAlignment="1" applyProtection="1">
      <alignment vertical="top"/>
      <protection/>
    </xf>
    <xf numFmtId="49" fontId="0" fillId="30" borderId="31" xfId="0" applyFont="1" applyFill="1" applyBorder="1" applyAlignment="1" applyProtection="1">
      <alignment horizontal="left" vertical="center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22" borderId="69" xfId="1164" applyFont="1" applyFill="1" applyBorder="1" applyAlignment="1" applyProtection="1">
      <alignment horizontal="left" vertical="center" wrapText="1"/>
      <protection locked="0"/>
    </xf>
    <xf numFmtId="0" fontId="0" fillId="3" borderId="66" xfId="1179" applyFont="1" applyFill="1" applyBorder="1" applyAlignment="1" applyProtection="1">
      <alignment horizontal="center" vertical="center" wrapText="1"/>
      <protection/>
    </xf>
    <xf numFmtId="49" fontId="0" fillId="30" borderId="38" xfId="0" applyFont="1" applyFill="1" applyBorder="1" applyAlignment="1" applyProtection="1">
      <alignment horizontal="center" vertical="center" wrapText="1"/>
      <protection/>
    </xf>
    <xf numFmtId="0" fontId="22" fillId="32" borderId="64" xfId="874" applyFont="1" applyFill="1" applyBorder="1" applyAlignment="1" applyProtection="1">
      <alignment vertical="center" wrapText="1"/>
      <protection/>
    </xf>
    <xf numFmtId="0" fontId="19" fillId="0" borderId="0" xfId="1164" applyFont="1" applyAlignment="1" applyProtection="1">
      <alignment horizontal="center" vertical="center" wrapText="1"/>
      <protection/>
    </xf>
    <xf numFmtId="0" fontId="19" fillId="0" borderId="0" xfId="1164" applyFont="1" applyFill="1" applyAlignment="1" applyProtection="1">
      <alignment horizontal="center" vertical="center" wrapText="1"/>
      <protection/>
    </xf>
    <xf numFmtId="0" fontId="41" fillId="0" borderId="0" xfId="1164" applyFont="1" applyFill="1" applyAlignment="1" applyProtection="1">
      <alignment vertical="center" wrapText="1"/>
      <protection/>
    </xf>
    <xf numFmtId="0" fontId="0" fillId="0" borderId="0" xfId="1164" applyFont="1" applyAlignment="1" applyProtection="1">
      <alignment horizontal="center" vertical="center" wrapText="1"/>
      <protection/>
    </xf>
    <xf numFmtId="0" fontId="0" fillId="0" borderId="0" xfId="1164" applyFont="1" applyFill="1" applyAlignment="1" applyProtection="1">
      <alignment horizontal="center" vertical="center" wrapText="1"/>
      <protection/>
    </xf>
    <xf numFmtId="2" fontId="0" fillId="22" borderId="22" xfId="1164" applyNumberFormat="1" applyFont="1" applyFill="1" applyBorder="1" applyAlignment="1" applyProtection="1">
      <alignment horizontal="left" vertical="center" wrapText="1"/>
      <protection locked="0"/>
    </xf>
    <xf numFmtId="49" fontId="0" fillId="22" borderId="22" xfId="1164" applyNumberFormat="1" applyFont="1" applyFill="1" applyBorder="1" applyAlignment="1" applyProtection="1">
      <alignment horizontal="center" vertical="center" wrapText="1"/>
      <protection locked="0"/>
    </xf>
    <xf numFmtId="1" fontId="0" fillId="22" borderId="14" xfId="1164" applyNumberFormat="1" applyFont="1" applyFill="1" applyBorder="1" applyAlignment="1" applyProtection="1">
      <alignment horizontal="center" vertical="center" wrapText="1"/>
      <protection locked="0"/>
    </xf>
    <xf numFmtId="1" fontId="0" fillId="3" borderId="18" xfId="1164" applyNumberFormat="1" applyFont="1" applyFill="1" applyBorder="1" applyAlignment="1" applyProtection="1">
      <alignment horizontal="center" vertical="center" wrapText="1"/>
      <protection/>
    </xf>
    <xf numFmtId="0" fontId="19" fillId="30" borderId="15" xfId="1164" applyFont="1" applyFill="1" applyBorder="1" applyAlignment="1" applyProtection="1">
      <alignment horizontal="center" vertical="center" wrapText="1"/>
      <protection/>
    </xf>
    <xf numFmtId="3" fontId="0" fillId="22" borderId="14" xfId="1164" applyNumberFormat="1" applyFont="1" applyFill="1" applyBorder="1" applyAlignment="1" applyProtection="1">
      <alignment horizontal="center" vertical="center" wrapText="1"/>
      <protection locked="0"/>
    </xf>
    <xf numFmtId="3" fontId="0" fillId="3" borderId="18" xfId="1164" applyNumberFormat="1" applyFont="1" applyFill="1" applyBorder="1" applyAlignment="1" applyProtection="1">
      <alignment horizontal="center" vertical="center" wrapText="1"/>
      <protection/>
    </xf>
    <xf numFmtId="0" fontId="41" fillId="0" borderId="0" xfId="1164" applyFont="1" applyFill="1" applyAlignment="1" applyProtection="1">
      <alignment horizontal="center" vertical="center" wrapText="1"/>
      <protection/>
    </xf>
    <xf numFmtId="0" fontId="0" fillId="0" borderId="0" xfId="1164" applyFont="1" applyBorder="1" applyAlignment="1" applyProtection="1">
      <alignment horizontal="center" vertical="center" wrapText="1"/>
      <protection/>
    </xf>
    <xf numFmtId="0" fontId="41" fillId="0" borderId="0" xfId="1164" applyFont="1" applyAlignment="1" applyProtection="1">
      <alignment horizontal="center" vertical="center" wrapText="1"/>
      <protection/>
    </xf>
    <xf numFmtId="4" fontId="0" fillId="3" borderId="66" xfId="0" applyNumberFormat="1" applyFont="1" applyFill="1" applyBorder="1" applyAlignment="1" applyProtection="1">
      <alignment horizontal="center" vertical="center"/>
      <protection/>
    </xf>
    <xf numFmtId="4" fontId="0" fillId="30" borderId="56" xfId="0" applyNumberFormat="1" applyFont="1" applyFill="1" applyBorder="1" applyAlignment="1" applyProtection="1">
      <alignment horizontal="center" vertical="center"/>
      <protection/>
    </xf>
    <xf numFmtId="49" fontId="0" fillId="30" borderId="14" xfId="0" applyNumberFormat="1" applyFont="1" applyFill="1" applyBorder="1" applyAlignment="1" applyProtection="1">
      <alignment horizontal="center" vertical="center" wrapText="1"/>
      <protection/>
    </xf>
    <xf numFmtId="179" fontId="0" fillId="30" borderId="56" xfId="0" applyNumberFormat="1" applyFont="1" applyFill="1" applyBorder="1" applyAlignment="1" applyProtection="1">
      <alignment horizontal="center" vertical="center"/>
      <protection/>
    </xf>
    <xf numFmtId="49" fontId="0" fillId="30" borderId="56" xfId="0" applyNumberFormat="1" applyFont="1" applyFill="1" applyBorder="1" applyAlignment="1" applyProtection="1">
      <alignment horizontal="center" vertical="center" wrapText="1"/>
      <protection/>
    </xf>
    <xf numFmtId="0" fontId="22" fillId="30" borderId="70" xfId="872" applyNumberFormat="1" applyFont="1" applyFill="1" applyBorder="1" applyAlignment="1" applyProtection="1">
      <alignment vertical="center" wrapText="1"/>
      <protection/>
    </xf>
    <xf numFmtId="0" fontId="14" fillId="30" borderId="33" xfId="0" applyNumberFormat="1" applyFont="1" applyFill="1" applyBorder="1" applyAlignment="1" applyProtection="1">
      <alignment horizontal="center" vertical="center" wrapText="1"/>
      <protection/>
    </xf>
    <xf numFmtId="49" fontId="14" fillId="31" borderId="14" xfId="0" applyNumberFormat="1" applyFont="1" applyFill="1" applyBorder="1" applyAlignment="1" applyProtection="1">
      <alignment horizontal="center" vertical="center" wrapText="1" shrinkToFit="1"/>
      <protection locked="0"/>
    </xf>
    <xf numFmtId="181" fontId="0" fillId="31" borderId="14" xfId="1132" applyNumberFormat="1" applyFont="1" applyFill="1" applyBorder="1" applyAlignment="1" applyProtection="1">
      <alignment horizontal="center" vertical="center" wrapText="1"/>
      <protection locked="0"/>
    </xf>
    <xf numFmtId="2" fontId="0" fillId="31" borderId="14" xfId="0" applyNumberFormat="1" applyFont="1" applyFill="1" applyBorder="1" applyAlignment="1" applyProtection="1">
      <alignment horizontal="center" vertical="center"/>
      <protection locked="0"/>
    </xf>
    <xf numFmtId="49" fontId="14" fillId="31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30" borderId="54" xfId="0" applyNumberFormat="1" applyFont="1" applyFill="1" applyBorder="1" applyAlignment="1" applyProtection="1">
      <alignment horizontal="left" vertical="center" indent="1"/>
      <protection/>
    </xf>
    <xf numFmtId="0" fontId="19" fillId="0" borderId="0" xfId="1161" applyNumberFormat="1" applyFont="1" applyFill="1" applyAlignment="1" applyProtection="1">
      <alignment horizontal="center" vertical="center" wrapText="1"/>
      <protection/>
    </xf>
    <xf numFmtId="0" fontId="19" fillId="0" borderId="0" xfId="1165" applyFont="1" applyAlignment="1" applyProtection="1">
      <alignment vertical="center" wrapText="1"/>
      <protection/>
    </xf>
    <xf numFmtId="0" fontId="0" fillId="0" borderId="0" xfId="1165" applyFont="1" applyAlignment="1" applyProtection="1">
      <alignment vertical="center" wrapText="1"/>
      <protection/>
    </xf>
    <xf numFmtId="49" fontId="19" fillId="0" borderId="0" xfId="1161" applyNumberFormat="1" applyFont="1" applyFill="1" applyAlignment="1" applyProtection="1">
      <alignment horizontal="center" vertical="center" wrapText="1"/>
      <protection/>
    </xf>
    <xf numFmtId="0" fontId="19" fillId="0" borderId="0" xfId="1165" applyFont="1" applyFill="1" applyAlignment="1" applyProtection="1">
      <alignment vertical="center" wrapText="1"/>
      <protection/>
    </xf>
    <xf numFmtId="0" fontId="0" fillId="0" borderId="0" xfId="1165" applyFont="1" applyFill="1" applyAlignment="1" applyProtection="1">
      <alignment vertical="center" wrapText="1"/>
      <protection/>
    </xf>
    <xf numFmtId="0" fontId="0" fillId="30" borderId="55" xfId="1178" applyFont="1" applyFill="1" applyBorder="1" applyAlignment="1" applyProtection="1">
      <alignment horizontal="left" vertical="center" indent="1"/>
      <protection/>
    </xf>
    <xf numFmtId="0" fontId="0" fillId="30" borderId="61" xfId="1178" applyFont="1" applyFill="1" applyBorder="1" applyAlignment="1" applyProtection="1">
      <alignment vertical="center" wrapText="1"/>
      <protection/>
    </xf>
    <xf numFmtId="0" fontId="0" fillId="30" borderId="54" xfId="1178" applyFont="1" applyFill="1" applyBorder="1" applyAlignment="1" applyProtection="1">
      <alignment horizontal="left" vertical="center" indent="1"/>
      <protection/>
    </xf>
    <xf numFmtId="0" fontId="0" fillId="30" borderId="14" xfId="1178" applyFont="1" applyFill="1" applyBorder="1" applyAlignment="1" applyProtection="1">
      <alignment vertical="center" wrapText="1"/>
      <protection/>
    </xf>
    <xf numFmtId="49" fontId="0" fillId="30" borderId="71" xfId="1178" applyNumberFormat="1" applyFont="1" applyFill="1" applyBorder="1" applyAlignment="1" applyProtection="1">
      <alignment horizontal="left" vertical="center" indent="1"/>
      <protection/>
    </xf>
    <xf numFmtId="0" fontId="0" fillId="30" borderId="26" xfId="1178" applyFont="1" applyFill="1" applyBorder="1" applyAlignment="1" applyProtection="1">
      <alignment horizontal="left" vertical="center" wrapText="1" indent="1"/>
      <protection/>
    </xf>
    <xf numFmtId="0" fontId="0" fillId="30" borderId="71" xfId="1178" applyFont="1" applyFill="1" applyBorder="1" applyAlignment="1" applyProtection="1">
      <alignment horizontal="left" vertical="center" indent="1"/>
      <protection/>
    </xf>
    <xf numFmtId="49" fontId="0" fillId="30" borderId="72" xfId="0" applyNumberFormat="1" applyFont="1" applyFill="1" applyBorder="1" applyAlignment="1" applyProtection="1">
      <alignment horizontal="left" vertical="center" wrapText="1" indent="1"/>
      <protection/>
    </xf>
    <xf numFmtId="0" fontId="0" fillId="30" borderId="73" xfId="0" applyNumberFormat="1" applyFont="1" applyFill="1" applyBorder="1" applyAlignment="1" applyProtection="1">
      <alignment vertical="center" wrapText="1"/>
      <protection/>
    </xf>
    <xf numFmtId="0" fontId="0" fillId="30" borderId="46" xfId="1165" applyFont="1" applyFill="1" applyBorder="1" applyAlignment="1" applyProtection="1">
      <alignment vertical="center" wrapText="1"/>
      <protection/>
    </xf>
    <xf numFmtId="0" fontId="0" fillId="30" borderId="0" xfId="1165" applyFont="1" applyFill="1" applyBorder="1" applyAlignment="1" applyProtection="1">
      <alignment vertical="center" wrapText="1"/>
      <protection/>
    </xf>
    <xf numFmtId="0" fontId="0" fillId="30" borderId="49" xfId="1165" applyFont="1" applyFill="1" applyBorder="1" applyAlignment="1" applyProtection="1">
      <alignment vertical="center" wrapText="1"/>
      <protection/>
    </xf>
    <xf numFmtId="0" fontId="0" fillId="30" borderId="0" xfId="1165" applyFont="1" applyFill="1" applyBorder="1" applyAlignment="1" applyProtection="1">
      <alignment vertical="center"/>
      <protection/>
    </xf>
    <xf numFmtId="0" fontId="0" fillId="30" borderId="47" xfId="1165" applyFont="1" applyFill="1" applyBorder="1" applyAlignment="1" applyProtection="1">
      <alignment vertical="center" wrapText="1"/>
      <protection/>
    </xf>
    <xf numFmtId="0" fontId="0" fillId="30" borderId="48" xfId="1165" applyFont="1" applyFill="1" applyBorder="1" applyAlignment="1" applyProtection="1">
      <alignment vertical="center" wrapText="1"/>
      <protection/>
    </xf>
    <xf numFmtId="0" fontId="0" fillId="30" borderId="50" xfId="1165" applyFont="1" applyFill="1" applyBorder="1" applyAlignment="1" applyProtection="1">
      <alignment vertical="center" wrapText="1"/>
      <protection/>
    </xf>
    <xf numFmtId="0" fontId="0" fillId="0" borderId="14" xfId="1165" applyFont="1" applyBorder="1" applyAlignment="1" applyProtection="1">
      <alignment vertical="center" wrapText="1"/>
      <protection/>
    </xf>
    <xf numFmtId="0" fontId="0" fillId="0" borderId="74" xfId="1165" applyFont="1" applyBorder="1" applyAlignment="1" applyProtection="1">
      <alignment vertical="center" wrapText="1"/>
      <protection/>
    </xf>
    <xf numFmtId="0" fontId="0" fillId="0" borderId="0" xfId="1165" applyFont="1" applyBorder="1" applyAlignment="1" applyProtection="1">
      <alignment vertical="center" wrapText="1"/>
      <protection/>
    </xf>
    <xf numFmtId="0" fontId="0" fillId="0" borderId="0" xfId="1165" applyFont="1" applyBorder="1" applyAlignment="1" applyProtection="1">
      <alignment horizontal="left" vertical="center" wrapText="1" indent="1"/>
      <protection/>
    </xf>
    <xf numFmtId="0" fontId="0" fillId="0" borderId="31" xfId="1165" applyFont="1" applyBorder="1" applyAlignment="1" applyProtection="1">
      <alignment vertical="center" wrapText="1"/>
      <protection/>
    </xf>
    <xf numFmtId="0" fontId="0" fillId="0" borderId="26" xfId="1165" applyFont="1" applyBorder="1" applyAlignment="1" applyProtection="1">
      <alignment vertical="center" wrapText="1"/>
      <protection/>
    </xf>
    <xf numFmtId="0" fontId="0" fillId="0" borderId="52" xfId="1165" applyFont="1" applyBorder="1" applyAlignment="1" applyProtection="1">
      <alignment vertical="center" wrapText="1"/>
      <protection/>
    </xf>
    <xf numFmtId="0" fontId="0" fillId="0" borderId="37" xfId="1165" applyFont="1" applyBorder="1" applyAlignment="1" applyProtection="1">
      <alignment vertical="center" wrapText="1"/>
      <protection/>
    </xf>
    <xf numFmtId="0" fontId="0" fillId="0" borderId="75" xfId="1165" applyFont="1" applyBorder="1" applyAlignment="1" applyProtection="1">
      <alignment vertical="center" wrapText="1"/>
      <protection/>
    </xf>
    <xf numFmtId="0" fontId="0" fillId="0" borderId="76" xfId="1165" applyFont="1" applyBorder="1" applyAlignment="1" applyProtection="1">
      <alignment vertical="center" wrapText="1"/>
      <protection/>
    </xf>
    <xf numFmtId="0" fontId="0" fillId="30" borderId="75" xfId="1165" applyFont="1" applyFill="1" applyBorder="1" applyAlignment="1" applyProtection="1">
      <alignment vertical="center" wrapText="1"/>
      <protection/>
    </xf>
    <xf numFmtId="0" fontId="0" fillId="30" borderId="74" xfId="1165" applyFont="1" applyFill="1" applyBorder="1" applyAlignment="1" applyProtection="1">
      <alignment vertical="center" wrapText="1"/>
      <protection/>
    </xf>
    <xf numFmtId="0" fontId="0" fillId="0" borderId="77" xfId="1165" applyFont="1" applyBorder="1" applyAlignment="1" applyProtection="1">
      <alignment vertical="center" wrapText="1"/>
      <protection/>
    </xf>
    <xf numFmtId="0" fontId="0" fillId="0" borderId="78" xfId="1165" applyFont="1" applyBorder="1" applyAlignment="1" applyProtection="1">
      <alignment vertical="center" wrapText="1"/>
      <protection/>
    </xf>
    <xf numFmtId="0" fontId="19" fillId="0" borderId="0" xfId="1165" applyNumberFormat="1" applyFont="1" applyAlignment="1" applyProtection="1">
      <alignment vertical="center" wrapText="1"/>
      <protection/>
    </xf>
    <xf numFmtId="0" fontId="0" fillId="22" borderId="69" xfId="1165" applyFont="1" applyFill="1" applyBorder="1" applyAlignment="1" applyProtection="1">
      <alignment horizontal="left" vertical="center" wrapText="1"/>
      <protection locked="0"/>
    </xf>
    <xf numFmtId="3" fontId="0" fillId="22" borderId="22" xfId="1165" applyNumberFormat="1" applyFont="1" applyFill="1" applyBorder="1" applyAlignment="1" applyProtection="1">
      <alignment horizontal="center" vertical="center" wrapText="1"/>
      <protection locked="0"/>
    </xf>
    <xf numFmtId="3" fontId="0" fillId="22" borderId="38" xfId="1165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5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5" applyFont="1" applyFill="1" applyBorder="1" applyAlignment="1" applyProtection="1">
      <alignment horizontal="center" vertical="center" wrapText="1"/>
      <protection/>
    </xf>
    <xf numFmtId="0" fontId="0" fillId="30" borderId="0" xfId="1165" applyFont="1" applyFill="1" applyBorder="1" applyAlignment="1" applyProtection="1">
      <alignment horizontal="center" vertical="center" wrapText="1"/>
      <protection/>
    </xf>
    <xf numFmtId="0" fontId="0" fillId="30" borderId="15" xfId="1165" applyFont="1" applyFill="1" applyBorder="1" applyAlignment="1" applyProtection="1">
      <alignment horizontal="center" vertical="center" wrapText="1"/>
      <protection/>
    </xf>
    <xf numFmtId="0" fontId="0" fillId="22" borderId="79" xfId="1165" applyFont="1" applyFill="1" applyBorder="1" applyAlignment="1" applyProtection="1">
      <alignment horizontal="left" vertical="center" wrapText="1"/>
      <protection locked="0"/>
    </xf>
    <xf numFmtId="49" fontId="0" fillId="30" borderId="55" xfId="0" applyNumberFormat="1" applyFont="1" applyFill="1" applyBorder="1" applyAlignment="1" applyProtection="1">
      <alignment horizontal="left" vertical="center" indent="1"/>
      <protection/>
    </xf>
    <xf numFmtId="49" fontId="0" fillId="30" borderId="80" xfId="0" applyFont="1" applyFill="1" applyBorder="1" applyAlignment="1" applyProtection="1">
      <alignment horizontal="center" vertical="center" wrapText="1"/>
      <protection/>
    </xf>
    <xf numFmtId="49" fontId="0" fillId="30" borderId="14" xfId="0" applyFont="1" applyFill="1" applyBorder="1" applyAlignment="1" applyProtection="1">
      <alignment vertical="center" wrapText="1"/>
      <protection/>
    </xf>
    <xf numFmtId="49" fontId="0" fillId="30" borderId="26" xfId="0" applyFont="1" applyFill="1" applyBorder="1" applyAlignment="1" applyProtection="1">
      <alignment vertical="center" wrapText="1"/>
      <protection/>
    </xf>
    <xf numFmtId="0" fontId="0" fillId="31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30" borderId="81" xfId="0" applyNumberFormat="1" applyFont="1" applyFill="1" applyBorder="1" applyAlignment="1" applyProtection="1">
      <alignment horizontal="left" vertical="center" indent="1"/>
      <protection/>
    </xf>
    <xf numFmtId="49" fontId="0" fillId="30" borderId="19" xfId="0" applyFont="1" applyFill="1" applyBorder="1" applyAlignment="1" applyProtection="1">
      <alignment horizontal="center" vertical="center" wrapText="1"/>
      <protection/>
    </xf>
    <xf numFmtId="0" fontId="22" fillId="32" borderId="60" xfId="874" applyFont="1" applyFill="1" applyBorder="1" applyAlignment="1" applyProtection="1">
      <alignment horizontal="left" vertical="center" wrapText="1" indent="2"/>
      <protection/>
    </xf>
    <xf numFmtId="49" fontId="0" fillId="30" borderId="54" xfId="1177" applyNumberFormat="1" applyFont="1" applyFill="1" applyBorder="1" applyAlignment="1" applyProtection="1">
      <alignment horizontal="left" vertical="center" indent="1"/>
      <protection/>
    </xf>
    <xf numFmtId="0" fontId="0" fillId="30" borderId="38" xfId="1177" applyFont="1" applyFill="1" applyBorder="1" applyAlignment="1" applyProtection="1">
      <alignment horizontal="center" vertical="center" wrapText="1"/>
      <protection/>
    </xf>
    <xf numFmtId="179" fontId="0" fillId="3" borderId="56" xfId="0" applyNumberFormat="1" applyFont="1" applyFill="1" applyBorder="1" applyAlignment="1" applyProtection="1">
      <alignment horizontal="center" vertical="center"/>
      <protection/>
    </xf>
    <xf numFmtId="49" fontId="0" fillId="30" borderId="82" xfId="0" applyFont="1" applyFill="1" applyBorder="1" applyAlignment="1" applyProtection="1">
      <alignment horizontal="center" vertical="center" wrapText="1"/>
      <protection/>
    </xf>
    <xf numFmtId="49" fontId="0" fillId="30" borderId="14" xfId="0" applyFont="1" applyFill="1" applyBorder="1" applyAlignment="1" applyProtection="1">
      <alignment horizontal="center" vertical="center" wrapText="1"/>
      <protection/>
    </xf>
    <xf numFmtId="49" fontId="0" fillId="0" borderId="0" xfId="1171" applyFont="1" applyAlignment="1" applyProtection="1">
      <alignment vertical="center" wrapText="1"/>
      <protection/>
    </xf>
    <xf numFmtId="0" fontId="0" fillId="30" borderId="0" xfId="1165" applyFont="1" applyFill="1" applyBorder="1" applyAlignment="1" applyProtection="1">
      <alignment horizontal="right" vertical="center"/>
      <protection/>
    </xf>
    <xf numFmtId="0" fontId="14" fillId="30" borderId="83" xfId="0" applyNumberFormat="1" applyFont="1" applyFill="1" applyBorder="1" applyAlignment="1" applyProtection="1">
      <alignment horizontal="center" vertical="center" wrapText="1"/>
      <protection/>
    </xf>
    <xf numFmtId="0" fontId="14" fillId="30" borderId="84" xfId="0" applyNumberFormat="1" applyFont="1" applyFill="1" applyBorder="1" applyAlignment="1" applyProtection="1">
      <alignment horizontal="center" vertical="center" wrapText="1"/>
      <protection/>
    </xf>
    <xf numFmtId="0" fontId="22" fillId="30" borderId="70" xfId="872" applyFont="1" applyFill="1" applyBorder="1" applyAlignment="1" applyProtection="1">
      <alignment vertical="center"/>
      <protection/>
    </xf>
    <xf numFmtId="49" fontId="0" fillId="30" borderId="38" xfId="0" applyNumberFormat="1" applyFont="1" applyFill="1" applyBorder="1" applyAlignment="1" applyProtection="1">
      <alignment horizontal="left" vertical="center" indent="1"/>
      <protection/>
    </xf>
    <xf numFmtId="0" fontId="0" fillId="0" borderId="75" xfId="0" applyNumberFormat="1" applyFont="1" applyFill="1" applyBorder="1" applyAlignment="1" applyProtection="1">
      <alignment horizontal="center" vertical="center" wrapText="1"/>
      <protection/>
    </xf>
    <xf numFmtId="4" fontId="0" fillId="22" borderId="18" xfId="0" applyNumberFormat="1" applyFont="1" applyFill="1" applyBorder="1" applyAlignment="1" applyProtection="1">
      <alignment horizontal="center" vertical="center"/>
      <protection locked="0"/>
    </xf>
    <xf numFmtId="179" fontId="0" fillId="22" borderId="56" xfId="0" applyNumberFormat="1" applyFont="1" applyFill="1" applyBorder="1" applyAlignment="1" applyProtection="1">
      <alignment horizontal="center" vertical="center"/>
      <protection locked="0"/>
    </xf>
    <xf numFmtId="4" fontId="0" fillId="22" borderId="56" xfId="0" applyNumberFormat="1" applyFont="1" applyFill="1" applyBorder="1" applyAlignment="1" applyProtection="1">
      <alignment horizontal="center" vertical="center"/>
      <protection locked="0"/>
    </xf>
    <xf numFmtId="0" fontId="0" fillId="0" borderId="0" xfId="1172" applyFont="1" applyAlignment="1" applyProtection="1">
      <alignment horizontal="right" vertical="center"/>
      <protection/>
    </xf>
    <xf numFmtId="0" fontId="0" fillId="0" borderId="0" xfId="1172" applyFont="1" applyAlignment="1" applyProtection="1">
      <alignment horizontal="left" vertical="center"/>
      <protection/>
    </xf>
    <xf numFmtId="49" fontId="0" fillId="30" borderId="75" xfId="0" applyFont="1" applyFill="1" applyBorder="1" applyAlignment="1" applyProtection="1">
      <alignment horizontal="left" vertical="center" wrapText="1" indent="1"/>
      <protection/>
    </xf>
    <xf numFmtId="0" fontId="0" fillId="31" borderId="14" xfId="0" applyNumberFormat="1" applyFont="1" applyFill="1" applyBorder="1" applyAlignment="1" applyProtection="1">
      <alignment horizontal="center" vertical="center" wrapText="1"/>
      <protection locked="0"/>
    </xf>
    <xf numFmtId="179" fontId="0" fillId="22" borderId="18" xfId="0" applyNumberFormat="1" applyFont="1" applyFill="1" applyBorder="1" applyAlignment="1" applyProtection="1">
      <alignment horizontal="center" vertical="center"/>
      <protection locked="0"/>
    </xf>
    <xf numFmtId="49" fontId="0" fillId="0" borderId="0" xfId="1171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0" fontId="0" fillId="0" borderId="0" xfId="1172" applyFont="1" applyBorder="1" applyAlignment="1" applyProtection="1">
      <alignment vertical="center" wrapText="1"/>
      <protection/>
    </xf>
    <xf numFmtId="0" fontId="0" fillId="0" borderId="85" xfId="1172" applyFont="1" applyBorder="1" applyAlignment="1" applyProtection="1">
      <alignment vertical="center" wrapText="1"/>
      <protection/>
    </xf>
    <xf numFmtId="0" fontId="0" fillId="0" borderId="85" xfId="1172" applyFont="1" applyBorder="1" applyAlignment="1" applyProtection="1">
      <alignment vertical="center" wrapText="1"/>
      <protection/>
    </xf>
    <xf numFmtId="49" fontId="0" fillId="30" borderId="54" xfId="0" applyNumberFormat="1" applyFont="1" applyFill="1" applyBorder="1" applyAlignment="1" applyProtection="1">
      <alignment horizontal="left" vertical="center" indent="1"/>
      <protection/>
    </xf>
    <xf numFmtId="49" fontId="0" fillId="30" borderId="38" xfId="0" applyFont="1" applyFill="1" applyBorder="1" applyAlignment="1" applyProtection="1">
      <alignment horizontal="left" vertical="center" wrapText="1" indent="1"/>
      <protection/>
    </xf>
    <xf numFmtId="49" fontId="0" fillId="30" borderId="38" xfId="0" applyFont="1" applyFill="1" applyBorder="1" applyAlignment="1" applyProtection="1">
      <alignment horizontal="center" vertical="center" wrapText="1"/>
      <protection/>
    </xf>
    <xf numFmtId="0" fontId="14" fillId="30" borderId="15" xfId="0" applyNumberFormat="1" applyFont="1" applyFill="1" applyBorder="1" applyAlignment="1" applyProtection="1">
      <alignment horizontal="center" wrapText="1"/>
      <protection/>
    </xf>
    <xf numFmtId="49" fontId="0" fillId="30" borderId="75" xfId="0" applyNumberFormat="1" applyFont="1" applyFill="1" applyBorder="1" applyAlignment="1" applyProtection="1">
      <alignment horizontal="left" vertical="center" indent="1"/>
      <protection/>
    </xf>
    <xf numFmtId="0" fontId="0" fillId="30" borderId="86" xfId="0" applyNumberFormat="1" applyFont="1" applyFill="1" applyBorder="1" applyAlignment="1" applyProtection="1">
      <alignment horizontal="right" vertical="top"/>
      <protection/>
    </xf>
    <xf numFmtId="49" fontId="0" fillId="30" borderId="75" xfId="0" applyNumberFormat="1" applyFont="1" applyFill="1" applyBorder="1" applyAlignment="1" applyProtection="1">
      <alignment horizontal="left" vertical="center" indent="1"/>
      <protection/>
    </xf>
    <xf numFmtId="49" fontId="0" fillId="30" borderId="54" xfId="1177" applyNumberFormat="1" applyFont="1" applyFill="1" applyBorder="1" applyAlignment="1" applyProtection="1">
      <alignment horizontal="left" vertical="center" indent="1"/>
      <protection/>
    </xf>
    <xf numFmtId="49" fontId="0" fillId="30" borderId="19" xfId="0" applyFont="1" applyFill="1" applyBorder="1" applyAlignment="1" applyProtection="1">
      <alignment horizontal="center" vertical="center" wrapText="1"/>
      <protection/>
    </xf>
    <xf numFmtId="0" fontId="0" fillId="30" borderId="51" xfId="0" applyNumberFormat="1" applyFont="1" applyFill="1" applyBorder="1" applyAlignment="1" applyProtection="1">
      <alignment/>
      <protection/>
    </xf>
    <xf numFmtId="0" fontId="0" fillId="30" borderId="52" xfId="0" applyNumberFormat="1" applyFont="1" applyFill="1" applyBorder="1" applyAlignment="1" applyProtection="1">
      <alignment/>
      <protection/>
    </xf>
    <xf numFmtId="0" fontId="22" fillId="30" borderId="52" xfId="872" applyNumberFormat="1" applyFont="1" applyFill="1" applyBorder="1" applyAlignment="1" applyProtection="1">
      <alignment horizontal="left" wrapText="1"/>
      <protection/>
    </xf>
    <xf numFmtId="0" fontId="0" fillId="30" borderId="53" xfId="0" applyNumberFormat="1" applyFont="1" applyFill="1" applyBorder="1" applyAlignment="1" applyProtection="1">
      <alignment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72" xfId="0" applyNumberFormat="1" applyFont="1" applyFill="1" applyBorder="1" applyAlignment="1" applyProtection="1">
      <alignment horizontal="center" vertical="center" wrapText="1"/>
      <protection/>
    </xf>
    <xf numFmtId="0" fontId="14" fillId="30" borderId="72" xfId="1166" applyNumberFormat="1" applyFont="1" applyFill="1" applyBorder="1" applyAlignment="1" applyProtection="1">
      <alignment horizontal="center" vertical="center" wrapText="1"/>
      <protection/>
    </xf>
    <xf numFmtId="0" fontId="14" fillId="30" borderId="87" xfId="1166" applyNumberFormat="1" applyFont="1" applyFill="1" applyBorder="1" applyAlignment="1" applyProtection="1">
      <alignment horizontal="center" vertical="center" wrapText="1"/>
      <protection/>
    </xf>
    <xf numFmtId="49" fontId="60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6" applyNumberFormat="1" applyFont="1" applyFill="1" applyBorder="1" applyAlignment="1" applyProtection="1">
      <alignment horizontal="center" vertical="center" wrapText="1"/>
      <protection/>
    </xf>
    <xf numFmtId="49" fontId="0" fillId="30" borderId="10" xfId="1166" applyNumberFormat="1" applyFont="1" applyFill="1" applyBorder="1" applyAlignment="1" applyProtection="1">
      <alignment horizontal="center" vertical="center" wrapText="1"/>
      <protection/>
    </xf>
    <xf numFmtId="0" fontId="0" fillId="30" borderId="10" xfId="1166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9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79" applyNumberFormat="1" applyFont="1" applyFill="1" applyBorder="1" applyAlignment="1" applyProtection="1">
      <alignment horizontal="center" vertical="center" wrapText="1"/>
      <protection locked="0"/>
    </xf>
    <xf numFmtId="14" fontId="0" fillId="30" borderId="88" xfId="1179" applyNumberFormat="1" applyFont="1" applyFill="1" applyBorder="1" applyAlignment="1" applyProtection="1">
      <alignment horizontal="center" vertical="center" wrapText="1"/>
      <protection/>
    </xf>
    <xf numFmtId="49" fontId="0" fillId="30" borderId="10" xfId="1166" applyNumberFormat="1" applyFont="1" applyFill="1" applyBorder="1" applyAlignment="1" applyProtection="1">
      <alignment horizontal="center" vertical="center" wrapText="1"/>
      <protection/>
    </xf>
    <xf numFmtId="0" fontId="0" fillId="30" borderId="10" xfId="1166" applyNumberFormat="1" applyFont="1" applyFill="1" applyBorder="1" applyAlignment="1" applyProtection="1">
      <alignment horizontal="left" vertical="center" wrapText="1"/>
      <protection/>
    </xf>
    <xf numFmtId="0" fontId="0" fillId="30" borderId="88" xfId="1166" applyNumberFormat="1" applyFont="1" applyFill="1" applyBorder="1" applyAlignment="1" applyProtection="1">
      <alignment horizontal="left" vertical="center" wrapText="1"/>
      <protection/>
    </xf>
    <xf numFmtId="0" fontId="0" fillId="36" borderId="89" xfId="0" applyNumberFormat="1" applyFont="1" applyFill="1" applyBorder="1" applyAlignment="1" applyProtection="1">
      <alignment horizontal="center" wrapText="1"/>
      <protection/>
    </xf>
    <xf numFmtId="0" fontId="22" fillId="36" borderId="90" xfId="874" applyFont="1" applyFill="1" applyBorder="1" applyAlignment="1" applyProtection="1">
      <alignment horizontal="left" vertical="center" wrapText="1" indent="1"/>
      <protection/>
    </xf>
    <xf numFmtId="0" fontId="0" fillId="36" borderId="90" xfId="0" applyNumberFormat="1" applyFont="1" applyFill="1" applyBorder="1" applyAlignment="1" applyProtection="1">
      <alignment wrapText="1"/>
      <protection/>
    </xf>
    <xf numFmtId="0" fontId="0" fillId="36" borderId="91" xfId="0" applyNumberFormat="1" applyFont="1" applyFill="1" applyBorder="1" applyAlignment="1" applyProtection="1">
      <alignment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16" fillId="22" borderId="10" xfId="872" applyNumberFormat="1" applyFill="1" applyBorder="1" applyAlignment="1" applyProtection="1">
      <alignment horizontal="left" vertical="center" wrapText="1"/>
      <protection locked="0"/>
    </xf>
    <xf numFmtId="49" fontId="83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83" fillId="22" borderId="88" xfId="873" applyNumberFormat="1" applyFont="1" applyFill="1" applyBorder="1" applyAlignment="1" applyProtection="1">
      <alignment horizontal="left" vertical="center" wrapText="1"/>
      <protection locked="0"/>
    </xf>
    <xf numFmtId="0" fontId="14" fillId="3" borderId="72" xfId="1180" applyFont="1" applyFill="1" applyBorder="1" applyAlignment="1" applyProtection="1">
      <alignment horizontal="center" vertical="center"/>
      <protection/>
    </xf>
    <xf numFmtId="0" fontId="14" fillId="31" borderId="72" xfId="1180" applyFont="1" applyFill="1" applyBorder="1" applyAlignment="1" applyProtection="1">
      <alignment horizontal="center" vertical="center"/>
      <protection/>
    </xf>
    <xf numFmtId="0" fontId="14" fillId="31" borderId="87" xfId="1180" applyFont="1" applyFill="1" applyBorder="1" applyAlignment="1" applyProtection="1">
      <alignment horizontal="center" vertical="center"/>
      <protection/>
    </xf>
    <xf numFmtId="0" fontId="14" fillId="0" borderId="72" xfId="1180" applyFont="1" applyBorder="1" applyAlignment="1" applyProtection="1">
      <alignment horizontal="center" vertical="center"/>
      <protection/>
    </xf>
    <xf numFmtId="49" fontId="55" fillId="22" borderId="72" xfId="1173" applyFont="1" applyFill="1" applyBorder="1" applyAlignment="1" applyProtection="1">
      <alignment horizontal="left" vertical="center" wrapText="1"/>
      <protection locked="0"/>
    </xf>
    <xf numFmtId="49" fontId="55" fillId="22" borderId="87" xfId="1173" applyFont="1" applyFill="1" applyBorder="1" applyAlignment="1" applyProtection="1">
      <alignment horizontal="left" vertical="center" wrapText="1"/>
      <protection locked="0"/>
    </xf>
    <xf numFmtId="49" fontId="55" fillId="30" borderId="10" xfId="1173" applyFont="1" applyFill="1" applyBorder="1" applyAlignment="1" applyProtection="1">
      <alignment horizontal="right" vertical="center" indent="1"/>
      <protection/>
    </xf>
    <xf numFmtId="49" fontId="55" fillId="22" borderId="10" xfId="1173" applyFont="1" applyFill="1" applyBorder="1" applyAlignment="1" applyProtection="1">
      <alignment horizontal="left" vertical="center" wrapText="1"/>
      <protection locked="0"/>
    </xf>
    <xf numFmtId="49" fontId="55" fillId="22" borderId="88" xfId="1173" applyFont="1" applyFill="1" applyBorder="1" applyAlignment="1" applyProtection="1">
      <alignment horizontal="left" vertical="center" wrapText="1"/>
      <protection locked="0"/>
    </xf>
    <xf numFmtId="49" fontId="55" fillId="30" borderId="72" xfId="1173" applyFont="1" applyFill="1" applyBorder="1" applyAlignment="1" applyProtection="1">
      <alignment horizontal="right" vertical="center" indent="1"/>
      <protection/>
    </xf>
    <xf numFmtId="0" fontId="62" fillId="0" borderId="0" xfId="1167" applyFont="1" applyBorder="1" applyAlignment="1">
      <alignment horizontal="left" vertical="top" wrapText="1" indent="1"/>
      <protection/>
    </xf>
    <xf numFmtId="0" fontId="62" fillId="0" borderId="0" xfId="1167" applyFont="1" applyBorder="1" applyAlignment="1">
      <alignment horizontal="left" vertical="top" indent="1"/>
      <protection/>
    </xf>
    <xf numFmtId="49" fontId="56" fillId="0" borderId="0" xfId="1173" applyFont="1" applyBorder="1" applyAlignment="1" applyProtection="1">
      <alignment horizontal="center" vertical="center"/>
      <protection/>
    </xf>
    <xf numFmtId="49" fontId="14" fillId="4" borderId="89" xfId="1169" applyFont="1" applyFill="1" applyBorder="1" applyAlignment="1" applyProtection="1">
      <alignment horizontal="center" vertical="center"/>
      <protection/>
    </xf>
    <xf numFmtId="49" fontId="14" fillId="4" borderId="90" xfId="1169" applyFont="1" applyFill="1" applyBorder="1" applyAlignment="1" applyProtection="1">
      <alignment horizontal="center" vertical="center"/>
      <protection/>
    </xf>
    <xf numFmtId="49" fontId="14" fillId="4" borderId="91" xfId="1169" applyFont="1" applyFill="1" applyBorder="1" applyAlignment="1" applyProtection="1">
      <alignment horizontal="center" vertical="center"/>
      <protection/>
    </xf>
    <xf numFmtId="0" fontId="63" fillId="0" borderId="0" xfId="1167" applyFont="1" applyBorder="1" applyAlignment="1">
      <alignment horizontal="left" wrapText="1"/>
      <protection/>
    </xf>
    <xf numFmtId="0" fontId="63" fillId="0" borderId="0" xfId="1167" applyFont="1" applyBorder="1" applyAlignment="1">
      <alignment horizontal="left"/>
      <protection/>
    </xf>
    <xf numFmtId="0" fontId="62" fillId="0" borderId="0" xfId="1167" applyFont="1" applyBorder="1" applyAlignment="1">
      <alignment horizontal="left" indent="1"/>
      <protection/>
    </xf>
    <xf numFmtId="49" fontId="55" fillId="30" borderId="92" xfId="1185" applyNumberFormat="1" applyFont="1" applyFill="1" applyBorder="1" applyAlignment="1" applyProtection="1">
      <alignment horizontal="center" vertical="center" wrapText="1"/>
      <protection/>
    </xf>
    <xf numFmtId="49" fontId="55" fillId="30" borderId="93" xfId="1185" applyNumberFormat="1" applyFont="1" applyFill="1" applyBorder="1" applyAlignment="1" applyProtection="1">
      <alignment horizontal="center" vertical="center" wrapText="1"/>
      <protection/>
    </xf>
    <xf numFmtId="0" fontId="56" fillId="30" borderId="94" xfId="1179" applyFont="1" applyFill="1" applyBorder="1" applyAlignment="1" applyProtection="1">
      <alignment horizontal="center" vertical="center" wrapText="1"/>
      <protection/>
    </xf>
    <xf numFmtId="0" fontId="56" fillId="30" borderId="95" xfId="1179" applyFont="1" applyFill="1" applyBorder="1" applyAlignment="1" applyProtection="1">
      <alignment horizontal="center" vertical="center" wrapText="1"/>
      <protection/>
    </xf>
    <xf numFmtId="0" fontId="56" fillId="30" borderId="96" xfId="1179" applyFont="1" applyFill="1" applyBorder="1" applyAlignment="1" applyProtection="1">
      <alignment horizontal="center" vertical="center" wrapText="1"/>
      <protection/>
    </xf>
    <xf numFmtId="0" fontId="55" fillId="30" borderId="92" xfId="1179" applyFont="1" applyFill="1" applyBorder="1" applyAlignment="1" applyProtection="1">
      <alignment horizontal="center" vertical="center" wrapText="1"/>
      <protection/>
    </xf>
    <xf numFmtId="0" fontId="55" fillId="30" borderId="93" xfId="1179" applyFont="1" applyFill="1" applyBorder="1" applyAlignment="1" applyProtection="1">
      <alignment horizontal="center" vertical="center" wrapText="1"/>
      <protection/>
    </xf>
    <xf numFmtId="49" fontId="55" fillId="30" borderId="97" xfId="1185" applyNumberFormat="1" applyFont="1" applyFill="1" applyBorder="1" applyAlignment="1" applyProtection="1">
      <alignment horizontal="center" vertical="center" wrapText="1"/>
      <protection/>
    </xf>
    <xf numFmtId="49" fontId="55" fillId="30" borderId="98" xfId="1185" applyNumberFormat="1" applyFont="1" applyFill="1" applyBorder="1" applyAlignment="1" applyProtection="1">
      <alignment horizontal="center" vertical="center" wrapText="1"/>
      <protection/>
    </xf>
    <xf numFmtId="0" fontId="55" fillId="30" borderId="97" xfId="1179" applyFont="1" applyFill="1" applyBorder="1" applyAlignment="1" applyProtection="1">
      <alignment horizontal="center" vertical="center" wrapText="1"/>
      <protection/>
    </xf>
    <xf numFmtId="0" fontId="55" fillId="30" borderId="98" xfId="1179" applyFont="1" applyFill="1" applyBorder="1" applyAlignment="1" applyProtection="1">
      <alignment horizontal="center" vertical="center" wrapText="1"/>
      <protection/>
    </xf>
    <xf numFmtId="0" fontId="0" fillId="30" borderId="0" xfId="1179" applyFont="1" applyFill="1" applyBorder="1" applyAlignment="1" applyProtection="1">
      <alignment horizontal="right" vertical="center" wrapText="1"/>
      <protection/>
    </xf>
    <xf numFmtId="0" fontId="14" fillId="30" borderId="24" xfId="1179" applyFont="1" applyFill="1" applyBorder="1" applyAlignment="1" applyProtection="1">
      <alignment horizontal="center" vertical="center" wrapText="1"/>
      <protection/>
    </xf>
    <xf numFmtId="0" fontId="14" fillId="4" borderId="89" xfId="1179" applyFont="1" applyFill="1" applyBorder="1" applyAlignment="1" applyProtection="1">
      <alignment horizontal="center" vertical="center" wrapText="1"/>
      <protection/>
    </xf>
    <xf numFmtId="0" fontId="14" fillId="4" borderId="90" xfId="1179" applyFont="1" applyFill="1" applyBorder="1" applyAlignment="1" applyProtection="1">
      <alignment horizontal="center" vertical="center" wrapText="1"/>
      <protection/>
    </xf>
    <xf numFmtId="0" fontId="14" fillId="4" borderId="91" xfId="1179" applyFont="1" applyFill="1" applyBorder="1" applyAlignment="1" applyProtection="1">
      <alignment horizontal="center" vertical="center" wrapText="1"/>
      <protection/>
    </xf>
    <xf numFmtId="49" fontId="14" fillId="30" borderId="39" xfId="1184" applyNumberFormat="1" applyFont="1" applyFill="1" applyBorder="1" applyAlignment="1" applyProtection="1">
      <alignment horizontal="center" vertical="center" wrapText="1"/>
      <protection/>
    </xf>
    <xf numFmtId="49" fontId="14" fillId="30" borderId="77" xfId="1184" applyNumberFormat="1" applyFont="1" applyFill="1" applyBorder="1" applyAlignment="1" applyProtection="1">
      <alignment horizontal="center" vertical="center" wrapText="1"/>
      <protection/>
    </xf>
    <xf numFmtId="0" fontId="14" fillId="30" borderId="73" xfId="1184" applyNumberFormat="1" applyFont="1" applyFill="1" applyBorder="1" applyAlignment="1" applyProtection="1">
      <alignment horizontal="center" vertical="center" wrapText="1"/>
      <protection/>
    </xf>
    <xf numFmtId="0" fontId="14" fillId="30" borderId="99" xfId="1184" applyNumberFormat="1" applyFont="1" applyFill="1" applyBorder="1" applyAlignment="1" applyProtection="1">
      <alignment horizontal="center" vertical="center" wrapText="1"/>
      <protection/>
    </xf>
    <xf numFmtId="49" fontId="14" fillId="30" borderId="83" xfId="1184" applyNumberFormat="1" applyFont="1" applyFill="1" applyBorder="1" applyAlignment="1" applyProtection="1">
      <alignment horizontal="center" vertical="center" wrapText="1"/>
      <protection/>
    </xf>
    <xf numFmtId="49" fontId="14" fillId="30" borderId="84" xfId="1184" applyNumberFormat="1" applyFont="1" applyFill="1" applyBorder="1" applyAlignment="1" applyProtection="1">
      <alignment horizontal="center" vertical="center" wrapText="1"/>
      <protection/>
    </xf>
    <xf numFmtId="49" fontId="14" fillId="30" borderId="24" xfId="1184" applyNumberFormat="1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41" fillId="0" borderId="0" xfId="1172" applyFont="1" applyBorder="1" applyAlignment="1" applyProtection="1">
      <alignment horizontal="center" vertical="center" wrapText="1"/>
      <protection/>
    </xf>
    <xf numFmtId="49" fontId="14" fillId="30" borderId="19" xfId="1184" applyNumberFormat="1" applyFont="1" applyFill="1" applyBorder="1" applyAlignment="1" applyProtection="1">
      <alignment horizontal="center" vertical="center" wrapText="1"/>
      <protection/>
    </xf>
    <xf numFmtId="49" fontId="14" fillId="30" borderId="100" xfId="1184" applyNumberFormat="1" applyFont="1" applyFill="1" applyBorder="1" applyAlignment="1" applyProtection="1">
      <alignment horizontal="center" vertical="center" wrapText="1"/>
      <protection/>
    </xf>
    <xf numFmtId="0" fontId="14" fillId="30" borderId="38" xfId="1179" applyFont="1" applyFill="1" applyBorder="1" applyAlignment="1" applyProtection="1">
      <alignment horizontal="center" vertical="center" wrapText="1"/>
      <protection/>
    </xf>
    <xf numFmtId="0" fontId="14" fillId="30" borderId="40" xfId="1179" applyFont="1" applyFill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68" xfId="0" applyFont="1" applyFill="1" applyBorder="1" applyAlignment="1" applyProtection="1">
      <alignment horizontal="center" vertical="center" wrapText="1"/>
      <protection locked="0"/>
    </xf>
    <xf numFmtId="0" fontId="14" fillId="30" borderId="83" xfId="1184" applyNumberFormat="1" applyFont="1" applyFill="1" applyBorder="1" applyAlignment="1" applyProtection="1">
      <alignment horizontal="center" vertical="center" wrapText="1"/>
      <protection/>
    </xf>
    <xf numFmtId="0" fontId="14" fillId="30" borderId="84" xfId="1184" applyNumberFormat="1" applyFont="1" applyFill="1" applyBorder="1" applyAlignment="1" applyProtection="1">
      <alignment horizontal="center" vertical="center" wrapText="1"/>
      <protection/>
    </xf>
    <xf numFmtId="0" fontId="14" fillId="30" borderId="55" xfId="1184" applyNumberFormat="1" applyFont="1" applyFill="1" applyBorder="1" applyAlignment="1" applyProtection="1">
      <alignment horizontal="center" vertical="center" wrapText="1"/>
      <protection/>
    </xf>
    <xf numFmtId="0" fontId="14" fillId="30" borderId="61" xfId="1184" applyNumberFormat="1" applyFont="1" applyFill="1" applyBorder="1" applyAlignment="1" applyProtection="1">
      <alignment horizontal="center" vertical="center" wrapText="1"/>
      <protection/>
    </xf>
    <xf numFmtId="0" fontId="0" fillId="30" borderId="29" xfId="1179" applyFont="1" applyFill="1" applyBorder="1" applyAlignment="1" applyProtection="1">
      <alignment horizontal="center" vertical="center" wrapText="1"/>
      <protection/>
    </xf>
    <xf numFmtId="0" fontId="14" fillId="4" borderId="51" xfId="0" applyNumberFormat="1" applyFont="1" applyFill="1" applyBorder="1" applyAlignment="1" applyProtection="1">
      <alignment horizontal="center" vertical="center" wrapText="1"/>
      <protection/>
    </xf>
    <xf numFmtId="0" fontId="14" fillId="4" borderId="52" xfId="0" applyNumberFormat="1" applyFont="1" applyFill="1" applyBorder="1" applyAlignment="1" applyProtection="1">
      <alignment horizontal="center" vertical="center" wrapText="1"/>
      <protection/>
    </xf>
    <xf numFmtId="0" fontId="14" fillId="4" borderId="53" xfId="0" applyNumberFormat="1" applyFont="1" applyFill="1" applyBorder="1" applyAlignment="1" applyProtection="1">
      <alignment horizontal="center" vertical="center" wrapText="1"/>
      <protection/>
    </xf>
    <xf numFmtId="0" fontId="0" fillId="4" borderId="47" xfId="0" applyNumberFormat="1" applyFont="1" applyFill="1" applyBorder="1" applyAlignment="1" applyProtection="1">
      <alignment horizontal="center" vertical="center" wrapText="1"/>
      <protection/>
    </xf>
    <xf numFmtId="0" fontId="0" fillId="4" borderId="48" xfId="0" applyNumberFormat="1" applyFont="1" applyFill="1" applyBorder="1" applyAlignment="1" applyProtection="1">
      <alignment horizontal="center" vertical="center" wrapText="1"/>
      <protection/>
    </xf>
    <xf numFmtId="0" fontId="0" fillId="4" borderId="50" xfId="0" applyNumberFormat="1" applyFont="1" applyFill="1" applyBorder="1" applyAlignment="1" applyProtection="1">
      <alignment horizontal="center" vertical="center" wrapText="1"/>
      <protection/>
    </xf>
    <xf numFmtId="0" fontId="22" fillId="30" borderId="70" xfId="872" applyNumberFormat="1" applyFont="1" applyFill="1" applyBorder="1" applyAlignment="1" applyProtection="1">
      <alignment horizontal="left" vertical="center"/>
      <protection/>
    </xf>
    <xf numFmtId="49" fontId="60" fillId="30" borderId="37" xfId="0" applyNumberFormat="1" applyFont="1" applyFill="1" applyBorder="1" applyAlignment="1" applyProtection="1">
      <alignment horizontal="center" vertical="center" wrapText="1"/>
      <protection/>
    </xf>
    <xf numFmtId="49" fontId="0" fillId="30" borderId="26" xfId="0" applyNumberFormat="1" applyFont="1" applyFill="1" applyBorder="1" applyAlignment="1" applyProtection="1">
      <alignment horizontal="left" vertical="center" indent="1"/>
      <protection/>
    </xf>
    <xf numFmtId="49" fontId="0" fillId="30" borderId="68" xfId="0" applyNumberFormat="1" applyFont="1" applyFill="1" applyBorder="1" applyAlignment="1" applyProtection="1">
      <alignment horizontal="left" vertical="center" indent="1"/>
      <protection/>
    </xf>
    <xf numFmtId="0" fontId="0" fillId="0" borderId="14" xfId="0" applyNumberFormat="1" applyFont="1" applyFill="1" applyBorder="1" applyAlignment="1" applyProtection="1">
      <alignment horizontal="left" vertical="center" wrapText="1" indent="2"/>
      <protection/>
    </xf>
    <xf numFmtId="0" fontId="14" fillId="0" borderId="38" xfId="0" applyNumberFormat="1" applyFont="1" applyFill="1" applyBorder="1" applyAlignment="1" applyProtection="1">
      <alignment vertical="center" wrapText="1"/>
      <protection/>
    </xf>
    <xf numFmtId="0" fontId="14" fillId="0" borderId="75" xfId="0" applyNumberFormat="1" applyFont="1" applyFill="1" applyBorder="1" applyAlignment="1" applyProtection="1">
      <alignment vertical="center" wrapText="1"/>
      <protection/>
    </xf>
    <xf numFmtId="0" fontId="0" fillId="30" borderId="38" xfId="0" applyNumberFormat="1" applyFont="1" applyFill="1" applyBorder="1" applyAlignment="1" applyProtection="1">
      <alignment horizontal="left" vertical="center" wrapText="1" indent="1"/>
      <protection/>
    </xf>
    <xf numFmtId="0" fontId="0" fillId="30" borderId="75" xfId="0" applyNumberFormat="1" applyFont="1" applyFill="1" applyBorder="1" applyAlignment="1" applyProtection="1">
      <alignment horizontal="left" vertical="center" wrapText="1" indent="1"/>
      <protection/>
    </xf>
    <xf numFmtId="0" fontId="14" fillId="30" borderId="14" xfId="0" applyNumberFormat="1" applyFont="1" applyFill="1" applyBorder="1" applyAlignment="1" applyProtection="1">
      <alignment vertical="center" wrapText="1"/>
      <protection/>
    </xf>
    <xf numFmtId="0" fontId="14" fillId="0" borderId="14" xfId="0" applyNumberFormat="1" applyFont="1" applyFill="1" applyBorder="1" applyAlignment="1" applyProtection="1">
      <alignment vertical="center" wrapText="1"/>
      <protection/>
    </xf>
    <xf numFmtId="0" fontId="0" fillId="31" borderId="26" xfId="0" applyNumberFormat="1" applyFont="1" applyFill="1" applyBorder="1" applyAlignment="1" applyProtection="1">
      <alignment horizontal="left" vertical="center" wrapText="1" indent="1"/>
      <protection locked="0"/>
    </xf>
    <xf numFmtId="0" fontId="0" fillId="31" borderId="68" xfId="0" applyNumberFormat="1" applyFont="1" applyFill="1" applyBorder="1" applyAlignment="1" applyProtection="1">
      <alignment horizontal="left" vertical="center" wrapText="1" indent="1"/>
      <protection locked="0"/>
    </xf>
    <xf numFmtId="0" fontId="0" fillId="31" borderId="38" xfId="0" applyNumberFormat="1" applyFont="1" applyFill="1" applyBorder="1" applyAlignment="1" applyProtection="1">
      <alignment horizontal="left" vertical="center" wrapText="1" indent="1"/>
      <protection locked="0"/>
    </xf>
    <xf numFmtId="0" fontId="0" fillId="31" borderId="75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14" xfId="0" applyNumberFormat="1" applyFont="1" applyFill="1" applyBorder="1" applyAlignment="1" applyProtection="1">
      <alignment horizontal="left" vertical="center" indent="1"/>
      <protection/>
    </xf>
    <xf numFmtId="0" fontId="14" fillId="30" borderId="24" xfId="0" applyNumberFormat="1" applyFont="1" applyFill="1" applyBorder="1" applyAlignment="1" applyProtection="1">
      <alignment horizontal="center" vertical="center" wrapText="1"/>
      <protection/>
    </xf>
    <xf numFmtId="0" fontId="22" fillId="36" borderId="39" xfId="872" applyFont="1" applyFill="1" applyBorder="1" applyAlignment="1" applyProtection="1">
      <alignment horizontal="center" vertical="center" wrapText="1"/>
      <protection/>
    </xf>
    <xf numFmtId="0" fontId="22" fillId="36" borderId="44" xfId="872" applyFont="1" applyFill="1" applyBorder="1" applyAlignment="1" applyProtection="1">
      <alignment horizontal="center" vertical="center" wrapText="1"/>
      <protection/>
    </xf>
    <xf numFmtId="49" fontId="0" fillId="30" borderId="26" xfId="0" applyNumberFormat="1" applyFont="1" applyFill="1" applyBorder="1" applyAlignment="1" applyProtection="1">
      <alignment horizontal="left" vertical="center" indent="1"/>
      <protection/>
    </xf>
    <xf numFmtId="49" fontId="0" fillId="30" borderId="86" xfId="0" applyNumberFormat="1" applyFont="1" applyFill="1" applyBorder="1" applyAlignment="1" applyProtection="1">
      <alignment horizontal="left" vertical="center" indent="1"/>
      <protection/>
    </xf>
    <xf numFmtId="49" fontId="0" fillId="30" borderId="68" xfId="0" applyNumberFormat="1" applyFont="1" applyFill="1" applyBorder="1" applyAlignment="1" applyProtection="1">
      <alignment horizontal="left" vertical="center" indent="1"/>
      <protection/>
    </xf>
    <xf numFmtId="49" fontId="0" fillId="31" borderId="26" xfId="0" applyFont="1" applyFill="1" applyBorder="1" applyAlignment="1" applyProtection="1">
      <alignment horizontal="left" vertical="center" wrapText="1" indent="2"/>
      <protection locked="0"/>
    </xf>
    <xf numFmtId="49" fontId="0" fillId="31" borderId="86" xfId="0" applyFont="1" applyFill="1" applyBorder="1" applyAlignment="1" applyProtection="1">
      <alignment horizontal="left" vertical="center" wrapText="1" indent="2"/>
      <protection locked="0"/>
    </xf>
    <xf numFmtId="49" fontId="17" fillId="31" borderId="68" xfId="0" applyFont="1" applyFill="1" applyBorder="1" applyAlignment="1" applyProtection="1">
      <alignment vertical="top"/>
      <protection locked="0"/>
    </xf>
    <xf numFmtId="49" fontId="14" fillId="30" borderId="26" xfId="0" applyNumberFormat="1" applyFont="1" applyFill="1" applyBorder="1" applyAlignment="1" applyProtection="1">
      <alignment horizontal="left" vertical="center" indent="1"/>
      <protection/>
    </xf>
    <xf numFmtId="49" fontId="14" fillId="30" borderId="86" xfId="0" applyNumberFormat="1" applyFont="1" applyFill="1" applyBorder="1" applyAlignment="1" applyProtection="1">
      <alignment horizontal="left" vertical="center" indent="1"/>
      <protection/>
    </xf>
    <xf numFmtId="49" fontId="14" fillId="30" borderId="68" xfId="0" applyNumberFormat="1" applyFont="1" applyFill="1" applyBorder="1" applyAlignment="1" applyProtection="1">
      <alignment horizontal="left" vertical="center" indent="1"/>
      <protection/>
    </xf>
    <xf numFmtId="49" fontId="14" fillId="30" borderId="86" xfId="0" applyFont="1" applyFill="1" applyBorder="1" applyAlignment="1" applyProtection="1">
      <alignment horizontal="left" vertical="center" wrapText="1" indent="2"/>
      <protection/>
    </xf>
    <xf numFmtId="49" fontId="42" fillId="30" borderId="86" xfId="0" applyFont="1" applyFill="1" applyBorder="1" applyAlignment="1" applyProtection="1">
      <alignment vertical="top"/>
      <protection/>
    </xf>
    <xf numFmtId="49" fontId="14" fillId="0" borderId="14" xfId="0" applyFont="1" applyFill="1" applyBorder="1" applyAlignment="1" applyProtection="1">
      <alignment horizontal="left" vertical="center" wrapText="1"/>
      <protection/>
    </xf>
    <xf numFmtId="49" fontId="0" fillId="30" borderId="38" xfId="0" applyFont="1" applyFill="1" applyBorder="1" applyAlignment="1" applyProtection="1">
      <alignment vertical="center" wrapText="1"/>
      <protection/>
    </xf>
    <xf numFmtId="49" fontId="0" fillId="30" borderId="75" xfId="0" applyFont="1" applyFill="1" applyBorder="1" applyAlignment="1" applyProtection="1">
      <alignment vertical="center" wrapText="1"/>
      <protection/>
    </xf>
    <xf numFmtId="49" fontId="0" fillId="30" borderId="38" xfId="0" applyFont="1" applyFill="1" applyBorder="1" applyAlignment="1" applyProtection="1">
      <alignment horizontal="left" vertical="center" wrapText="1" indent="1"/>
      <protection/>
    </xf>
    <xf numFmtId="49" fontId="0" fillId="30" borderId="75" xfId="0" applyFont="1" applyFill="1" applyBorder="1" applyAlignment="1" applyProtection="1">
      <alignment horizontal="left" vertical="center" wrapText="1" indent="1"/>
      <protection/>
    </xf>
    <xf numFmtId="49" fontId="0" fillId="30" borderId="38" xfId="0" applyFont="1" applyFill="1" applyBorder="1" applyAlignment="1" applyProtection="1">
      <alignment horizontal="left" vertical="center" wrapText="1"/>
      <protection/>
    </xf>
    <xf numFmtId="49" fontId="0" fillId="30" borderId="75" xfId="0" applyFont="1" applyFill="1" applyBorder="1" applyAlignment="1" applyProtection="1">
      <alignment horizontal="left" vertical="center" wrapText="1"/>
      <protection/>
    </xf>
    <xf numFmtId="49" fontId="0" fillId="30" borderId="82" xfId="0" applyFont="1" applyFill="1" applyBorder="1" applyAlignment="1" applyProtection="1">
      <alignment vertical="center" wrapText="1"/>
      <protection/>
    </xf>
    <xf numFmtId="49" fontId="0" fillId="30" borderId="101" xfId="0" applyFont="1" applyFill="1" applyBorder="1" applyAlignment="1" applyProtection="1">
      <alignment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30" borderId="0" xfId="0" applyNumberFormat="1" applyFont="1" applyFill="1" applyBorder="1" applyAlignment="1" applyProtection="1">
      <alignment horizontal="left" vertical="center" wrapText="1"/>
      <protection/>
    </xf>
    <xf numFmtId="0" fontId="0" fillId="30" borderId="38" xfId="1177" applyFont="1" applyFill="1" applyBorder="1" applyAlignment="1" applyProtection="1">
      <alignment horizontal="left" vertical="center" wrapText="1" indent="1"/>
      <protection/>
    </xf>
    <xf numFmtId="0" fontId="0" fillId="30" borderId="75" xfId="1177" applyFont="1" applyFill="1" applyBorder="1" applyAlignment="1" applyProtection="1">
      <alignment horizontal="left" vertical="center" wrapText="1" indent="1"/>
      <protection/>
    </xf>
    <xf numFmtId="0" fontId="0" fillId="30" borderId="38" xfId="1177" applyFont="1" applyFill="1" applyBorder="1" applyAlignment="1" applyProtection="1">
      <alignment vertical="center" wrapText="1"/>
      <protection/>
    </xf>
    <xf numFmtId="0" fontId="0" fillId="30" borderId="75" xfId="1177" applyFont="1" applyFill="1" applyBorder="1" applyAlignment="1" applyProtection="1">
      <alignment vertical="center" wrapText="1"/>
      <protection/>
    </xf>
    <xf numFmtId="49" fontId="0" fillId="30" borderId="38" xfId="0" applyFont="1" applyFill="1" applyBorder="1" applyAlignment="1" applyProtection="1">
      <alignment horizontal="left" vertical="center" wrapText="1" indent="2"/>
      <protection/>
    </xf>
    <xf numFmtId="49" fontId="0" fillId="30" borderId="75" xfId="0" applyFont="1" applyFill="1" applyBorder="1" applyAlignment="1" applyProtection="1">
      <alignment horizontal="left" vertical="center" wrapText="1" indent="2"/>
      <protection/>
    </xf>
    <xf numFmtId="49" fontId="0" fillId="30" borderId="38" xfId="0" applyFont="1" applyFill="1" applyBorder="1" applyAlignment="1" applyProtection="1">
      <alignment horizontal="left" vertical="center" wrapText="1" indent="1"/>
      <protection/>
    </xf>
    <xf numFmtId="49" fontId="0" fillId="30" borderId="71" xfId="0" applyNumberFormat="1" applyFont="1" applyFill="1" applyBorder="1" applyAlignment="1" applyProtection="1">
      <alignment horizontal="left" vertical="center" indent="1"/>
      <protection/>
    </xf>
    <xf numFmtId="49" fontId="0" fillId="30" borderId="102" xfId="0" applyNumberFormat="1" applyFont="1" applyFill="1" applyBorder="1" applyAlignment="1" applyProtection="1">
      <alignment horizontal="left" vertical="center" indent="1"/>
      <protection/>
    </xf>
    <xf numFmtId="49" fontId="0" fillId="30" borderId="81" xfId="0" applyNumberFormat="1" applyFont="1" applyFill="1" applyBorder="1" applyAlignment="1" applyProtection="1">
      <alignment horizontal="left" vertical="center" inden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86" xfId="0" applyFont="1" applyFill="1" applyBorder="1" applyAlignment="1" applyProtection="1">
      <alignment horizontal="center" vertical="center" wrapText="1"/>
      <protection locked="0"/>
    </xf>
    <xf numFmtId="49" fontId="0" fillId="31" borderId="68" xfId="0" applyFont="1" applyFill="1" applyBorder="1" applyAlignment="1" applyProtection="1">
      <alignment horizontal="center" vertical="center" wrapText="1"/>
      <protection locked="0"/>
    </xf>
    <xf numFmtId="0" fontId="14" fillId="30" borderId="84" xfId="0" applyNumberFormat="1" applyFont="1" applyFill="1" applyBorder="1" applyAlignment="1" applyProtection="1">
      <alignment horizontal="center" vertical="center" wrapText="1"/>
      <protection/>
    </xf>
    <xf numFmtId="0" fontId="60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0" borderId="80" xfId="0" applyFont="1" applyFill="1" applyBorder="1" applyAlignment="1" applyProtection="1">
      <alignment horizontal="left" vertical="center" wrapText="1"/>
      <protection/>
    </xf>
    <xf numFmtId="49" fontId="0" fillId="30" borderId="103" xfId="0" applyFont="1" applyFill="1" applyBorder="1" applyAlignment="1" applyProtection="1">
      <alignment horizontal="left" vertical="center" wrapText="1"/>
      <protection/>
    </xf>
    <xf numFmtId="49" fontId="0" fillId="30" borderId="54" xfId="0" applyNumberFormat="1" applyFont="1" applyFill="1" applyBorder="1" applyAlignment="1" applyProtection="1">
      <alignment horizontal="left" vertical="center" indent="1"/>
      <protection/>
    </xf>
    <xf numFmtId="49" fontId="0" fillId="22" borderId="14" xfId="0" applyNumberFormat="1" applyFont="1" applyFill="1" applyBorder="1" applyAlignment="1" applyProtection="1">
      <alignment horizontal="left" vertical="center" wrapText="1" indent="2"/>
      <protection locked="0"/>
    </xf>
    <xf numFmtId="0" fontId="60" fillId="30" borderId="37" xfId="0" applyNumberFormat="1" applyFont="1" applyFill="1" applyBorder="1" applyAlignment="1" applyProtection="1">
      <alignment horizontal="center" vertical="center" wrapText="1"/>
      <protection/>
    </xf>
    <xf numFmtId="0" fontId="0" fillId="30" borderId="61" xfId="0" applyNumberFormat="1" applyFont="1" applyFill="1" applyBorder="1" applyAlignment="1" applyProtection="1">
      <alignment horizontal="left" vertical="center" wrapText="1"/>
      <protection/>
    </xf>
    <xf numFmtId="49" fontId="0" fillId="30" borderId="14" xfId="0" applyNumberFormat="1" applyFont="1" applyFill="1" applyBorder="1" applyAlignment="1" applyProtection="1">
      <alignment horizontal="left" vertical="center" wrapText="1" indent="2"/>
      <protection/>
    </xf>
    <xf numFmtId="0" fontId="14" fillId="30" borderId="49" xfId="0" applyNumberFormat="1" applyFont="1" applyFill="1" applyBorder="1" applyAlignment="1" applyProtection="1">
      <alignment horizontal="left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Border="1" applyAlignment="1" applyProtection="1">
      <alignment horizontal="center" vertical="top" wrapText="1"/>
      <protection/>
    </xf>
    <xf numFmtId="0" fontId="14" fillId="4" borderId="51" xfId="0" applyNumberFormat="1" applyFont="1" applyFill="1" applyBorder="1" applyAlignment="1" applyProtection="1">
      <alignment horizontal="center" vertical="center"/>
      <protection/>
    </xf>
    <xf numFmtId="0" fontId="14" fillId="4" borderId="52" xfId="0" applyNumberFormat="1" applyFont="1" applyFill="1" applyBorder="1" applyAlignment="1" applyProtection="1">
      <alignment horizontal="center" vertical="center"/>
      <protection/>
    </xf>
    <xf numFmtId="0" fontId="14" fillId="4" borderId="53" xfId="0" applyNumberFormat="1" applyFont="1" applyFill="1" applyBorder="1" applyAlignment="1" applyProtection="1">
      <alignment horizontal="center" vertical="center"/>
      <protection/>
    </xf>
    <xf numFmtId="0" fontId="0" fillId="4" borderId="47" xfId="0" applyNumberFormat="1" applyFont="1" applyFill="1" applyBorder="1" applyAlignment="1" applyProtection="1">
      <alignment horizontal="center" vertical="center"/>
      <protection/>
    </xf>
    <xf numFmtId="0" fontId="0" fillId="4" borderId="48" xfId="0" applyNumberFormat="1" applyFont="1" applyFill="1" applyBorder="1" applyAlignment="1" applyProtection="1">
      <alignment horizontal="center" vertical="center"/>
      <protection/>
    </xf>
    <xf numFmtId="0" fontId="0" fillId="4" borderId="50" xfId="0" applyNumberFormat="1" applyFont="1" applyFill="1" applyBorder="1" applyAlignment="1" applyProtection="1">
      <alignment horizontal="center" vertical="center"/>
      <protection/>
    </xf>
    <xf numFmtId="0" fontId="14" fillId="0" borderId="89" xfId="0" applyNumberFormat="1" applyFont="1" applyFill="1" applyBorder="1" applyAlignment="1" applyProtection="1">
      <alignment horizontal="center" vertical="center" wrapText="1"/>
      <protection/>
    </xf>
    <xf numFmtId="0" fontId="14" fillId="0" borderId="90" xfId="0" applyNumberFormat="1" applyFont="1" applyFill="1" applyBorder="1" applyAlignment="1" applyProtection="1">
      <alignment horizontal="center" vertical="center" wrapText="1"/>
      <protection/>
    </xf>
    <xf numFmtId="0" fontId="14" fillId="0" borderId="91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6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88" xfId="0" applyNumberFormat="1" applyBorder="1" applyAlignment="1" applyProtection="1">
      <alignment/>
      <protection/>
    </xf>
    <xf numFmtId="0" fontId="14" fillId="4" borderId="51" xfId="1160" applyFont="1" applyFill="1" applyBorder="1" applyAlignment="1" applyProtection="1">
      <alignment horizontal="center" vertical="center"/>
      <protection/>
    </xf>
    <xf numFmtId="0" fontId="14" fillId="4" borderId="52" xfId="1160" applyFont="1" applyFill="1" applyBorder="1" applyAlignment="1" applyProtection="1">
      <alignment horizontal="center" vertical="center"/>
      <protection/>
    </xf>
    <xf numFmtId="0" fontId="14" fillId="4" borderId="53" xfId="1160" applyFont="1" applyFill="1" applyBorder="1" applyAlignment="1" applyProtection="1">
      <alignment horizontal="center" vertical="center"/>
      <protection/>
    </xf>
    <xf numFmtId="0" fontId="0" fillId="4" borderId="47" xfId="1160" applyFont="1" applyFill="1" applyBorder="1" applyAlignment="1" applyProtection="1">
      <alignment horizontal="center" vertical="center"/>
      <protection/>
    </xf>
    <xf numFmtId="0" fontId="0" fillId="4" borderId="48" xfId="1160" applyFont="1" applyFill="1" applyBorder="1" applyAlignment="1" applyProtection="1">
      <alignment horizontal="center" vertical="center"/>
      <protection/>
    </xf>
    <xf numFmtId="0" fontId="0" fillId="4" borderId="50" xfId="1160" applyFont="1" applyFill="1" applyBorder="1" applyAlignment="1" applyProtection="1">
      <alignment horizontal="center" vertical="center"/>
      <protection/>
    </xf>
    <xf numFmtId="0" fontId="0" fillId="31" borderId="94" xfId="0" applyNumberFormat="1" applyFont="1" applyFill="1" applyBorder="1" applyAlignment="1" applyProtection="1">
      <alignment horizontal="left" vertical="center" wrapText="1" indent="1"/>
      <protection locked="0"/>
    </xf>
    <xf numFmtId="0" fontId="0" fillId="31" borderId="104" xfId="0" applyNumberFormat="1" applyFont="1" applyFill="1" applyBorder="1" applyAlignment="1" applyProtection="1">
      <alignment horizontal="left" vertical="center" wrapText="1" indent="1"/>
      <protection locked="0"/>
    </xf>
    <xf numFmtId="49" fontId="0" fillId="31" borderId="14" xfId="0" applyNumberFormat="1" applyFont="1" applyFill="1" applyBorder="1" applyAlignment="1" applyProtection="1">
      <alignment horizontal="left" vertical="center" wrapText="1" indent="2"/>
      <protection locked="0"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68" xfId="0" applyFill="1" applyBorder="1" applyAlignment="1" applyProtection="1">
      <alignment horizontal="center" vertical="center" wrapText="1"/>
      <protection locked="0"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0" fontId="14" fillId="3" borderId="38" xfId="1179" applyFont="1" applyFill="1" applyBorder="1" applyAlignment="1" applyProtection="1">
      <alignment horizontal="center" vertical="center"/>
      <protection/>
    </xf>
    <xf numFmtId="0" fontId="14" fillId="3" borderId="75" xfId="1179" applyFont="1" applyFill="1" applyBorder="1" applyAlignment="1" applyProtection="1">
      <alignment horizontal="center" vertical="center"/>
      <protection/>
    </xf>
    <xf numFmtId="0" fontId="0" fillId="22" borderId="38" xfId="1170" applyNumberFormat="1" applyFont="1" applyFill="1" applyBorder="1" applyAlignment="1" applyProtection="1">
      <alignment horizontal="center" vertical="center" wrapText="1"/>
      <protection locked="0"/>
    </xf>
    <xf numFmtId="0" fontId="0" fillId="22" borderId="31" xfId="1170" applyNumberFormat="1" applyFont="1" applyFill="1" applyBorder="1" applyAlignment="1" applyProtection="1">
      <alignment horizontal="center" vertical="center" wrapText="1"/>
      <protection locked="0"/>
    </xf>
    <xf numFmtId="0" fontId="0" fillId="22" borderId="40" xfId="1170" applyNumberFormat="1" applyFont="1" applyFill="1" applyBorder="1" applyAlignment="1" applyProtection="1">
      <alignment horizontal="center" vertical="center" wrapText="1"/>
      <protection locked="0"/>
    </xf>
    <xf numFmtId="49" fontId="14" fillId="8" borderId="38" xfId="1170" applyNumberFormat="1" applyFont="1" applyFill="1" applyBorder="1" applyAlignment="1" applyProtection="1">
      <alignment horizontal="center" vertical="center" wrapText="1"/>
      <protection/>
    </xf>
    <xf numFmtId="49" fontId="14" fillId="8" borderId="31" xfId="1170" applyNumberFormat="1" applyFont="1" applyFill="1" applyBorder="1" applyAlignment="1" applyProtection="1">
      <alignment horizontal="center" vertical="center" wrapText="1"/>
      <protection/>
    </xf>
    <xf numFmtId="49" fontId="14" fillId="8" borderId="75" xfId="1170" applyNumberFormat="1" applyFont="1" applyFill="1" applyBorder="1" applyAlignment="1" applyProtection="1">
      <alignment horizontal="center" vertical="center" wrapText="1"/>
      <protection/>
    </xf>
    <xf numFmtId="49" fontId="0" fillId="31" borderId="14" xfId="1170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70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70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70" applyNumberFormat="1" applyFont="1" applyFill="1" applyBorder="1" applyAlignment="1" applyProtection="1">
      <alignment horizontal="center" vertical="center" wrapText="1"/>
      <protection locked="0"/>
    </xf>
    <xf numFmtId="49" fontId="0" fillId="3" borderId="16" xfId="1170" applyNumberFormat="1" applyFont="1" applyFill="1" applyBorder="1" applyAlignment="1" applyProtection="1">
      <alignment horizontal="center" vertical="center" wrapText="1"/>
      <protection/>
    </xf>
    <xf numFmtId="49" fontId="0" fillId="3" borderId="27" xfId="1170" applyNumberFormat="1" applyFont="1" applyFill="1" applyBorder="1" applyAlignment="1" applyProtection="1">
      <alignment horizontal="center" vertical="center" wrapText="1"/>
      <protection/>
    </xf>
    <xf numFmtId="49" fontId="0" fillId="3" borderId="105" xfId="1170" applyNumberFormat="1" applyFont="1" applyFill="1" applyBorder="1" applyAlignment="1" applyProtection="1">
      <alignment horizontal="center" vertical="center" wrapText="1"/>
      <protection/>
    </xf>
    <xf numFmtId="49" fontId="17" fillId="0" borderId="14" xfId="1170" applyNumberFormat="1" applyFont="1" applyBorder="1" applyAlignment="1" applyProtection="1">
      <alignment horizontal="center" vertical="center" wrapText="1"/>
      <protection/>
    </xf>
    <xf numFmtId="49" fontId="0" fillId="22" borderId="24" xfId="1170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1170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70" applyNumberFormat="1" applyFont="1" applyFill="1" applyBorder="1" applyAlignment="1" applyProtection="1">
      <alignment horizontal="center" vertical="center" wrapText="1"/>
      <protection locked="0"/>
    </xf>
    <xf numFmtId="49" fontId="0" fillId="31" borderId="76" xfId="1170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70" applyNumberFormat="1" applyFont="1" applyBorder="1" applyAlignment="1" applyProtection="1">
      <alignment horizontal="center" vertical="center" wrapText="1"/>
      <protection/>
    </xf>
    <xf numFmtId="49" fontId="14" fillId="0" borderId="105" xfId="1170" applyNumberFormat="1" applyFont="1" applyBorder="1" applyAlignment="1" applyProtection="1">
      <alignment horizontal="center" vertical="center" wrapText="1"/>
      <protection/>
    </xf>
    <xf numFmtId="49" fontId="17" fillId="3" borderId="16" xfId="1170" applyNumberFormat="1" applyFont="1" applyFill="1" applyBorder="1" applyAlignment="1" applyProtection="1">
      <alignment horizontal="center" vertical="center" wrapText="1"/>
      <protection/>
    </xf>
    <xf numFmtId="49" fontId="17" fillId="3" borderId="27" xfId="1170" applyNumberFormat="1" applyFont="1" applyFill="1" applyBorder="1" applyAlignment="1" applyProtection="1">
      <alignment horizontal="center" vertical="center" wrapText="1"/>
      <protection/>
    </xf>
    <xf numFmtId="49" fontId="17" fillId="3" borderId="105" xfId="1170" applyNumberFormat="1" applyFont="1" applyFill="1" applyBorder="1" applyAlignment="1" applyProtection="1">
      <alignment horizontal="center" vertical="center" wrapText="1"/>
      <protection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3" xfId="872" applyNumberFormat="1" applyFont="1" applyFill="1" applyBorder="1" applyAlignment="1" applyProtection="1">
      <alignment horizontal="center" vertical="center" wrapText="1"/>
      <protection/>
    </xf>
    <xf numFmtId="49" fontId="0" fillId="30" borderId="14" xfId="1170" applyNumberFormat="1" applyFont="1" applyFill="1" applyBorder="1" applyAlignment="1" applyProtection="1">
      <alignment horizontal="center" vertical="center" wrapText="1"/>
      <protection/>
    </xf>
    <xf numFmtId="49" fontId="0" fillId="30" borderId="18" xfId="1170" applyNumberFormat="1" applyFont="1" applyFill="1" applyBorder="1" applyAlignment="1" applyProtection="1">
      <alignment horizontal="center" vertical="center" wrapText="1"/>
      <protection/>
    </xf>
    <xf numFmtId="49" fontId="17" fillId="22" borderId="38" xfId="1170" applyNumberFormat="1" applyFont="1" applyFill="1" applyBorder="1" applyAlignment="1" applyProtection="1">
      <alignment horizontal="center" vertical="center" wrapText="1"/>
      <protection locked="0"/>
    </xf>
    <xf numFmtId="49" fontId="17" fillId="22" borderId="31" xfId="1170" applyNumberFormat="1" applyFont="1" applyFill="1" applyBorder="1" applyAlignment="1" applyProtection="1">
      <alignment horizontal="center" vertical="center" wrapText="1"/>
      <protection locked="0"/>
    </xf>
    <xf numFmtId="49" fontId="17" fillId="22" borderId="40" xfId="1170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70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1170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1170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70" applyNumberFormat="1" applyFont="1" applyFill="1" applyBorder="1" applyAlignment="1" applyProtection="1">
      <alignment horizontal="center" vertical="center" wrapText="1"/>
      <protection/>
    </xf>
    <xf numFmtId="49" fontId="17" fillId="3" borderId="106" xfId="1170" applyNumberFormat="1" applyFont="1" applyFill="1" applyBorder="1" applyAlignment="1" applyProtection="1">
      <alignment horizontal="center" vertical="center" wrapText="1"/>
      <protection/>
    </xf>
    <xf numFmtId="49" fontId="17" fillId="3" borderId="107" xfId="1170" applyNumberFormat="1" applyFont="1" applyFill="1" applyBorder="1" applyAlignment="1" applyProtection="1">
      <alignment horizontal="center" vertical="center" wrapText="1"/>
      <protection/>
    </xf>
    <xf numFmtId="49" fontId="17" fillId="0" borderId="38" xfId="1170" applyNumberFormat="1" applyFont="1" applyBorder="1" applyAlignment="1" applyProtection="1">
      <alignment horizontal="center" vertical="center" wrapText="1"/>
      <protection/>
    </xf>
    <xf numFmtId="49" fontId="17" fillId="0" borderId="31" xfId="1170" applyNumberFormat="1" applyFont="1" applyBorder="1" applyAlignment="1" applyProtection="1">
      <alignment horizontal="center" vertical="center" wrapText="1"/>
      <protection/>
    </xf>
    <xf numFmtId="49" fontId="17" fillId="0" borderId="40" xfId="1170" applyNumberFormat="1" applyFont="1" applyBorder="1" applyAlignment="1" applyProtection="1">
      <alignment horizontal="center" vertical="center" wrapText="1"/>
      <protection/>
    </xf>
    <xf numFmtId="49" fontId="0" fillId="22" borderId="39" xfId="1170" applyNumberFormat="1" applyFont="1" applyFill="1" applyBorder="1" applyAlignment="1" applyProtection="1">
      <alignment horizontal="center" vertical="center" wrapText="1"/>
      <protection locked="0"/>
    </xf>
    <xf numFmtId="49" fontId="0" fillId="22" borderId="43" xfId="1170" applyNumberFormat="1" applyFont="1" applyFill="1" applyBorder="1" applyAlignment="1" applyProtection="1">
      <alignment horizontal="center" vertical="center" wrapText="1"/>
      <protection locked="0"/>
    </xf>
    <xf numFmtId="49" fontId="0" fillId="22" borderId="44" xfId="1170" applyNumberFormat="1" applyFont="1" applyFill="1" applyBorder="1" applyAlignment="1" applyProtection="1">
      <alignment horizontal="center" vertical="center" wrapText="1"/>
      <protection locked="0"/>
    </xf>
    <xf numFmtId="0" fontId="17" fillId="22" borderId="38" xfId="1170" applyNumberFormat="1" applyFont="1" applyFill="1" applyBorder="1" applyAlignment="1" applyProtection="1">
      <alignment horizontal="left" vertical="center" wrapText="1"/>
      <protection locked="0"/>
    </xf>
    <xf numFmtId="0" fontId="17" fillId="22" borderId="31" xfId="1170" applyNumberFormat="1" applyFont="1" applyFill="1" applyBorder="1" applyAlignment="1" applyProtection="1">
      <alignment horizontal="left" vertical="center" wrapText="1"/>
      <protection locked="0"/>
    </xf>
    <xf numFmtId="0" fontId="17" fillId="22" borderId="40" xfId="1170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70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70" applyNumberFormat="1" applyFont="1" applyFill="1" applyBorder="1" applyAlignment="1" applyProtection="1">
      <alignment horizontal="center" vertical="center" wrapText="1"/>
      <protection locked="0"/>
    </xf>
    <xf numFmtId="49" fontId="0" fillId="31" borderId="108" xfId="0" applyFont="1" applyFill="1" applyBorder="1" applyAlignment="1" applyProtection="1">
      <alignment horizontal="center" vertical="center" wrapText="1"/>
      <protection locked="0"/>
    </xf>
    <xf numFmtId="0" fontId="22" fillId="30" borderId="49" xfId="872" applyNumberFormat="1" applyFont="1" applyFill="1" applyBorder="1" applyAlignment="1" applyProtection="1">
      <alignment horizontal="center" vertical="center" wrapText="1"/>
      <protection/>
    </xf>
  </cellXfs>
  <cellStyles count="1380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EE.RGEN.2.73 (17.11.2009)" xfId="1159"/>
    <cellStyle name="Обычный_Forma_1" xfId="1160"/>
    <cellStyle name="Обычный_Forma_3" xfId="1161"/>
    <cellStyle name="Обычный_Forma_3_Книга2" xfId="1162"/>
    <cellStyle name="Обычный_Forma_5" xfId="1163"/>
    <cellStyle name="Обычный_Forma_5_Книга2" xfId="1164"/>
    <cellStyle name="Обычный_Forma_5_Книга4" xfId="1165"/>
    <cellStyle name="Обычный_JKH.OPEN.INFO.PRICE.VO_v4.0(10.02.11)" xfId="1166"/>
    <cellStyle name="Обычный_KRU.TARIFF.TE.FACT(v0.5)_import_02.02" xfId="1167"/>
    <cellStyle name="Обычный_OREP.JKH.POD.2010YEAR(v1.0)" xfId="1168"/>
    <cellStyle name="Обычный_OREP.JKH.POD.2010YEAR(v1.1)" xfId="1169"/>
    <cellStyle name="Обычный_POTR.EE(+PASPORT)" xfId="1170"/>
    <cellStyle name="Обычный_PREDEL.JKH.2010(v1.3)" xfId="1171"/>
    <cellStyle name="Обычный_PRIL1.ELECTR" xfId="1172"/>
    <cellStyle name="Обычный_PRIL4.JKU.7.28(04.03.2009)" xfId="1173"/>
    <cellStyle name="Обычный_reest_org" xfId="1174"/>
    <cellStyle name="Обычный_TEHSHEET" xfId="1175"/>
    <cellStyle name="Обычный_TR.TARIFF.AUTO.P.M.2.16" xfId="1176"/>
    <cellStyle name="Обычный_ВО показатели" xfId="1177"/>
    <cellStyle name="Обычный_ВО характеристики" xfId="1178"/>
    <cellStyle name="Обычный_ЖКУ_проект3" xfId="1179"/>
    <cellStyle name="Обычный_Карта РФ" xfId="1180"/>
    <cellStyle name="Обычный_Книга2" xfId="1181"/>
    <cellStyle name="Обычный_Котёл Сбыты" xfId="1182"/>
    <cellStyle name="Обычный_Мониторинг инвестиций" xfId="1183"/>
    <cellStyle name="Обычный_форма 1 водопровод для орг" xfId="1184"/>
    <cellStyle name="Обычный_форма 1 водопровод для орг_CALC.KV.4.78(v1.0)" xfId="1185"/>
    <cellStyle name="Обычный_Форма 22 ЖКХ" xfId="1186"/>
    <cellStyle name="Followed Hyperlink" xfId="1187"/>
    <cellStyle name="Плохой" xfId="1188"/>
    <cellStyle name="Плохой 2" xfId="1189"/>
    <cellStyle name="Плохой 2 2" xfId="1190"/>
    <cellStyle name="Плохой 3" xfId="1191"/>
    <cellStyle name="Плохой 3 2" xfId="1192"/>
    <cellStyle name="Плохой 4" xfId="1193"/>
    <cellStyle name="Плохой 4 2" xfId="1194"/>
    <cellStyle name="Плохой 5" xfId="1195"/>
    <cellStyle name="Плохой 5 2" xfId="1196"/>
    <cellStyle name="Плохой 6" xfId="1197"/>
    <cellStyle name="Плохой 6 2" xfId="1198"/>
    <cellStyle name="Плохой 7" xfId="1199"/>
    <cellStyle name="Плохой 7 2" xfId="1200"/>
    <cellStyle name="Плохой 8" xfId="1201"/>
    <cellStyle name="Плохой 8 2" xfId="1202"/>
    <cellStyle name="Плохой 9" xfId="1203"/>
    <cellStyle name="Плохой 9 2" xfId="1204"/>
    <cellStyle name="По центру с переносом" xfId="1205"/>
    <cellStyle name="По ширине с переносом" xfId="1206"/>
    <cellStyle name="Поле ввода" xfId="1207"/>
    <cellStyle name="Пояснение" xfId="1208"/>
    <cellStyle name="Пояснение 2" xfId="1209"/>
    <cellStyle name="Пояснение 2 2" xfId="1210"/>
    <cellStyle name="Пояснение 3" xfId="1211"/>
    <cellStyle name="Пояснение 3 2" xfId="1212"/>
    <cellStyle name="Пояснение 4" xfId="1213"/>
    <cellStyle name="Пояснение 4 2" xfId="1214"/>
    <cellStyle name="Пояснение 5" xfId="1215"/>
    <cellStyle name="Пояснение 5 2" xfId="1216"/>
    <cellStyle name="Пояснение 6" xfId="1217"/>
    <cellStyle name="Пояснение 6 2" xfId="1218"/>
    <cellStyle name="Пояснение 7" xfId="1219"/>
    <cellStyle name="Пояснение 7 2" xfId="1220"/>
    <cellStyle name="Пояснение 8" xfId="1221"/>
    <cellStyle name="Пояснение 8 2" xfId="1222"/>
    <cellStyle name="Пояснение 9" xfId="1223"/>
    <cellStyle name="Пояснение 9 2" xfId="1224"/>
    <cellStyle name="Примечание" xfId="1225"/>
    <cellStyle name="Примечание 10" xfId="1226"/>
    <cellStyle name="Примечание 10 2" xfId="1227"/>
    <cellStyle name="Примечание 10_46EE.2011(v1.0)" xfId="1228"/>
    <cellStyle name="Примечание 11" xfId="1229"/>
    <cellStyle name="Примечание 11 2" xfId="1230"/>
    <cellStyle name="Примечание 11_46EE.2011(v1.0)" xfId="1231"/>
    <cellStyle name="Примечание 12" xfId="1232"/>
    <cellStyle name="Примечание 12 2" xfId="1233"/>
    <cellStyle name="Примечание 12_46EE.2011(v1.0)" xfId="1234"/>
    <cellStyle name="Примечание 2" xfId="1235"/>
    <cellStyle name="Примечание 2 2" xfId="1236"/>
    <cellStyle name="Примечание 2 3" xfId="1237"/>
    <cellStyle name="Примечание 2 4" xfId="1238"/>
    <cellStyle name="Примечание 2 5" xfId="1239"/>
    <cellStyle name="Примечание 2 6" xfId="1240"/>
    <cellStyle name="Примечание 2 7" xfId="1241"/>
    <cellStyle name="Примечание 2 8" xfId="1242"/>
    <cellStyle name="Примечание 2_46EE.2011(v1.0)" xfId="1243"/>
    <cellStyle name="Примечание 3" xfId="1244"/>
    <cellStyle name="Примечание 3 2" xfId="1245"/>
    <cellStyle name="Примечание 3 3" xfId="1246"/>
    <cellStyle name="Примечание 3 4" xfId="1247"/>
    <cellStyle name="Примечание 3 5" xfId="1248"/>
    <cellStyle name="Примечание 3 6" xfId="1249"/>
    <cellStyle name="Примечание 3 7" xfId="1250"/>
    <cellStyle name="Примечание 3 8" xfId="1251"/>
    <cellStyle name="Примечание 3_46EE.2011(v1.0)" xfId="1252"/>
    <cellStyle name="Примечание 4" xfId="1253"/>
    <cellStyle name="Примечание 4 2" xfId="1254"/>
    <cellStyle name="Примечание 4 3" xfId="1255"/>
    <cellStyle name="Примечание 4 4" xfId="1256"/>
    <cellStyle name="Примечание 4 5" xfId="1257"/>
    <cellStyle name="Примечание 4 6" xfId="1258"/>
    <cellStyle name="Примечание 4 7" xfId="1259"/>
    <cellStyle name="Примечание 4 8" xfId="1260"/>
    <cellStyle name="Примечание 4_46EE.2011(v1.0)" xfId="1261"/>
    <cellStyle name="Примечание 5" xfId="1262"/>
    <cellStyle name="Примечание 5 2" xfId="1263"/>
    <cellStyle name="Примечание 5 3" xfId="1264"/>
    <cellStyle name="Примечание 5 4" xfId="1265"/>
    <cellStyle name="Примечание 5 5" xfId="1266"/>
    <cellStyle name="Примечание 5 6" xfId="1267"/>
    <cellStyle name="Примечание 5 7" xfId="1268"/>
    <cellStyle name="Примечание 5 8" xfId="1269"/>
    <cellStyle name="Примечание 5_46EE.2011(v1.0)" xfId="1270"/>
    <cellStyle name="Примечание 6" xfId="1271"/>
    <cellStyle name="Примечание 6 2" xfId="1272"/>
    <cellStyle name="Примечание 6_46EE.2011(v1.0)" xfId="1273"/>
    <cellStyle name="Примечание 7" xfId="1274"/>
    <cellStyle name="Примечание 7 2" xfId="1275"/>
    <cellStyle name="Примечание 7_46EE.2011(v1.0)" xfId="1276"/>
    <cellStyle name="Примечание 8" xfId="1277"/>
    <cellStyle name="Примечание 8 2" xfId="1278"/>
    <cellStyle name="Примечание 8_46EE.2011(v1.0)" xfId="1279"/>
    <cellStyle name="Примечание 9" xfId="1280"/>
    <cellStyle name="Примечание 9 2" xfId="1281"/>
    <cellStyle name="Примечание 9_46EE.2011(v1.0)" xfId="1282"/>
    <cellStyle name="Percent" xfId="1283"/>
    <cellStyle name="Процентный 2" xfId="1284"/>
    <cellStyle name="Процентный 2 2" xfId="1285"/>
    <cellStyle name="Процентный 2 3" xfId="1286"/>
    <cellStyle name="Процентный 3" xfId="1287"/>
    <cellStyle name="Процентный 4" xfId="1288"/>
    <cellStyle name="Связанная ячейка" xfId="1289"/>
    <cellStyle name="Связанная ячейка 2" xfId="1290"/>
    <cellStyle name="Связанная ячейка 2 2" xfId="1291"/>
    <cellStyle name="Связанная ячейка 2_46EE.2011(v1.0)" xfId="1292"/>
    <cellStyle name="Связанная ячейка 3" xfId="1293"/>
    <cellStyle name="Связанная ячейка 3 2" xfId="1294"/>
    <cellStyle name="Связанная ячейка 3_46EE.2011(v1.0)" xfId="1295"/>
    <cellStyle name="Связанная ячейка 4" xfId="1296"/>
    <cellStyle name="Связанная ячейка 4 2" xfId="1297"/>
    <cellStyle name="Связанная ячейка 4_46EE.2011(v1.0)" xfId="1298"/>
    <cellStyle name="Связанная ячейка 5" xfId="1299"/>
    <cellStyle name="Связанная ячейка 5 2" xfId="1300"/>
    <cellStyle name="Связанная ячейка 5_46EE.2011(v1.0)" xfId="1301"/>
    <cellStyle name="Связанная ячейка 6" xfId="1302"/>
    <cellStyle name="Связанная ячейка 6 2" xfId="1303"/>
    <cellStyle name="Связанная ячейка 6_46EE.2011(v1.0)" xfId="1304"/>
    <cellStyle name="Связанная ячейка 7" xfId="1305"/>
    <cellStyle name="Связанная ячейка 7 2" xfId="1306"/>
    <cellStyle name="Связанная ячейка 7_46EE.2011(v1.0)" xfId="1307"/>
    <cellStyle name="Связанная ячейка 8" xfId="1308"/>
    <cellStyle name="Связанная ячейка 8 2" xfId="1309"/>
    <cellStyle name="Связанная ячейка 8_46EE.2011(v1.0)" xfId="1310"/>
    <cellStyle name="Связанная ячейка 9" xfId="1311"/>
    <cellStyle name="Связанная ячейка 9 2" xfId="1312"/>
    <cellStyle name="Связанная ячейка 9_46EE.2011(v1.0)" xfId="1313"/>
    <cellStyle name="Стиль 1" xfId="1314"/>
    <cellStyle name="Стиль 1 2" xfId="1315"/>
    <cellStyle name="ТЕКСТ" xfId="1316"/>
    <cellStyle name="ТЕКСТ 2" xfId="1317"/>
    <cellStyle name="ТЕКСТ 3" xfId="1318"/>
    <cellStyle name="ТЕКСТ 4" xfId="1319"/>
    <cellStyle name="ТЕКСТ 5" xfId="1320"/>
    <cellStyle name="ТЕКСТ 6" xfId="1321"/>
    <cellStyle name="ТЕКСТ 7" xfId="1322"/>
    <cellStyle name="ТЕКСТ 8" xfId="1323"/>
    <cellStyle name="Текст предупреждения" xfId="1324"/>
    <cellStyle name="Текст предупреждения 2" xfId="1325"/>
    <cellStyle name="Текст предупреждения 2 2" xfId="1326"/>
    <cellStyle name="Текст предупреждения 3" xfId="1327"/>
    <cellStyle name="Текст предупреждения 3 2" xfId="1328"/>
    <cellStyle name="Текст предупреждения 4" xfId="1329"/>
    <cellStyle name="Текст предупреждения 4 2" xfId="1330"/>
    <cellStyle name="Текст предупреждения 5" xfId="1331"/>
    <cellStyle name="Текст предупреждения 5 2" xfId="1332"/>
    <cellStyle name="Текст предупреждения 6" xfId="1333"/>
    <cellStyle name="Текст предупреждения 6 2" xfId="1334"/>
    <cellStyle name="Текст предупреждения 7" xfId="1335"/>
    <cellStyle name="Текст предупреждения 7 2" xfId="1336"/>
    <cellStyle name="Текст предупреждения 8" xfId="1337"/>
    <cellStyle name="Текст предупреждения 8 2" xfId="1338"/>
    <cellStyle name="Текст предупреждения 9" xfId="1339"/>
    <cellStyle name="Текст предупреждения 9 2" xfId="1340"/>
    <cellStyle name="Текстовый" xfId="1341"/>
    <cellStyle name="Текстовый 2" xfId="1342"/>
    <cellStyle name="Текстовый 3" xfId="1343"/>
    <cellStyle name="Текстовый 4" xfId="1344"/>
    <cellStyle name="Текстовый 5" xfId="1345"/>
    <cellStyle name="Текстовый 6" xfId="1346"/>
    <cellStyle name="Текстовый 7" xfId="1347"/>
    <cellStyle name="Текстовый 8" xfId="1348"/>
    <cellStyle name="Текстовый_1" xfId="1349"/>
    <cellStyle name="Тысячи [0]_22гк" xfId="1350"/>
    <cellStyle name="Тысячи_22гк" xfId="1351"/>
    <cellStyle name="ФИКСИРОВАННЫЙ" xfId="1352"/>
    <cellStyle name="ФИКСИРОВАННЫЙ 2" xfId="1353"/>
    <cellStyle name="ФИКСИРОВАННЫЙ 3" xfId="1354"/>
    <cellStyle name="ФИКСИРОВАННЫЙ 4" xfId="1355"/>
    <cellStyle name="ФИКСИРОВАННЫЙ 5" xfId="1356"/>
    <cellStyle name="ФИКСИРОВАННЫЙ 6" xfId="1357"/>
    <cellStyle name="ФИКСИРОВАННЫЙ 7" xfId="1358"/>
    <cellStyle name="ФИКСИРОВАННЫЙ 8" xfId="1359"/>
    <cellStyle name="ФИКСИРОВАННЫЙ_1" xfId="1360"/>
    <cellStyle name="Comma" xfId="1361"/>
    <cellStyle name="Comma [0]" xfId="1362"/>
    <cellStyle name="Финансовый 2" xfId="1363"/>
    <cellStyle name="Финансовый 2 2" xfId="1364"/>
    <cellStyle name="Финансовый 2_46EE.2011(v1.0)" xfId="1365"/>
    <cellStyle name="Финансовый 3" xfId="1366"/>
    <cellStyle name="Формула" xfId="1367"/>
    <cellStyle name="Формула 2" xfId="1368"/>
    <cellStyle name="Формула_A РТ 2009 Рязаньэнерго" xfId="1369"/>
    <cellStyle name="ФормулаВБ" xfId="1370"/>
    <cellStyle name="ФормулаНаКонтроль" xfId="1371"/>
    <cellStyle name="Хороший" xfId="1372"/>
    <cellStyle name="Хороший 2" xfId="1373"/>
    <cellStyle name="Хороший 2 2" xfId="1374"/>
    <cellStyle name="Хороший 3" xfId="1375"/>
    <cellStyle name="Хороший 3 2" xfId="1376"/>
    <cellStyle name="Хороший 4" xfId="1377"/>
    <cellStyle name="Хороший 4 2" xfId="1378"/>
    <cellStyle name="Хороший 5" xfId="1379"/>
    <cellStyle name="Хороший 5 2" xfId="1380"/>
    <cellStyle name="Хороший 6" xfId="1381"/>
    <cellStyle name="Хороший 6 2" xfId="1382"/>
    <cellStyle name="Хороший 7" xfId="1383"/>
    <cellStyle name="Хороший 7 2" xfId="1384"/>
    <cellStyle name="Хороший 8" xfId="1385"/>
    <cellStyle name="Хороший 8 2" xfId="1386"/>
    <cellStyle name="Хороший 9" xfId="1387"/>
    <cellStyle name="Хороший 9 2" xfId="1388"/>
    <cellStyle name="Цифры по центру с десятыми" xfId="1389"/>
    <cellStyle name="Џђћ–…ќ’ќ›‰" xfId="1390"/>
    <cellStyle name="Шапка таблицы" xfId="13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externalLink" Target="externalLinks/externalLink4.xml" /><Relationship Id="rId35" Type="http://schemas.openxmlformats.org/officeDocument/2006/relationships/externalLink" Target="externalLinks/externalLink5.xml" /><Relationship Id="rId36" Type="http://schemas.openxmlformats.org/officeDocument/2006/relationships/externalLink" Target="externalLinks/externalLink6.xml" /><Relationship Id="rId37" Type="http://schemas.openxmlformats.org/officeDocument/2006/relationships/externalLink" Target="externalLinks/externalLink7.xml" /><Relationship Id="rId38" Type="http://schemas.openxmlformats.org/officeDocument/2006/relationships/externalLink" Target="externalLinks/externalLink8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4133850</xdr:colOff>
      <xdr:row>22</xdr:row>
      <xdr:rowOff>104775</xdr:rowOff>
    </xdr:from>
    <xdr:to>
      <xdr:col>8</xdr:col>
      <xdr:colOff>0</xdr:colOff>
      <xdr:row>22</xdr:row>
      <xdr:rowOff>400050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5114925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771525</xdr:colOff>
      <xdr:row>37</xdr:row>
      <xdr:rowOff>19050</xdr:rowOff>
    </xdr:from>
    <xdr:to>
      <xdr:col>7</xdr:col>
      <xdr:colOff>28575</xdr:colOff>
      <xdr:row>37</xdr:row>
      <xdr:rowOff>333375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8401050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781050</xdr:colOff>
      <xdr:row>17</xdr:row>
      <xdr:rowOff>57150</xdr:rowOff>
    </xdr:from>
    <xdr:to>
      <xdr:col>6</xdr:col>
      <xdr:colOff>3028950</xdr:colOff>
      <xdr:row>17</xdr:row>
      <xdr:rowOff>371475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3676650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botyagov\Desktop\&#1060;&#1086;&#1088;&#1084;&#1099;%20&#1082;%20&#1089;&#1090;&#1072;&#1085;&#1076;&#1072;&#1088;&#1090;&#1072;&#1084;\&#1082;&#1074;&#1072;&#1088;&#1090;&#1072;&#1083;\JKH.OPEN.INFO.QUARTER.HV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\&#1055;&#1083;&#1072;&#1085;\&#1055;&#1083;&#1072;&#1085;%20&#1042;&#105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72;&#1082;&#1090;%20&#1043;&#1042;&#105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72;&#1082;&#1090;%20&#1042;&#105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72;&#1082;&#1090;%20&#1058;&#1041;&#105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1\&#1055;&#1083;&#1072;&#1085;\JKH.OPEN.INFO.PRICE.VO_v4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botyagov\Desktop\&#1060;&#1086;&#1088;&#1084;&#1099;%20&#1082;%20&#1089;&#1090;&#1072;&#1085;&#1076;&#1072;&#1088;&#1090;&#1072;&#1084;\&#1082;&#1074;&#1072;&#1088;&#1090;&#1072;&#1083;\&#1050;&#1074;&#1072;&#1088;&#1090;&#1072;&#1083;&#1100;&#1085;&#1099;&#1077;%20&#1092;&#1086;&#1088;&#1084;&#1099;\&#1050;&#1074;&#1072;&#1088;&#1090;&#1072;&#1083;%20&#1042;&#105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1\&#1055;&#1083;&#1072;&#1085;\&#1050;&#1074;&#1072;&#1088;&#1090;&#1072;&#1083;&#1100;&#1085;&#1099;&#1077;%20&#1092;&#1086;&#1088;&#1084;&#1099;\&#1050;&#1074;&#1072;&#1088;&#1090;&#1072;&#1083;%20&#1042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ХВС доступ"/>
      <sheetName val="Комментарии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Квартальная форма ХВС</v>
          </cell>
        </row>
      </sheetData>
      <sheetData sheetId="2">
        <row r="7">
          <cell r="G7" t="str">
            <v>Белгородская область</v>
          </cell>
        </row>
      </sheetData>
      <sheetData sheetId="7">
        <row r="2">
          <cell r="A2" t="str">
            <v>да</v>
          </cell>
          <cell r="B2" t="str">
            <v>I квартал</v>
          </cell>
          <cell r="C2">
            <v>2006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</row>
        <row r="4">
          <cell r="B4" t="str">
            <v>III квартал</v>
          </cell>
          <cell r="C4">
            <v>2008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15">
        <row r="2">
          <cell r="AX2" t="str">
            <v>Не определено</v>
          </cell>
          <cell r="AY2" t="str">
            <v>Не определено</v>
          </cell>
          <cell r="AZ2" t="str">
            <v>Не определено</v>
          </cell>
          <cell r="BA2" t="str">
            <v>Не определено</v>
          </cell>
          <cell r="BB2" t="str">
            <v>Не определено</v>
          </cell>
          <cell r="BC2" t="str">
            <v>Не определено</v>
          </cell>
          <cell r="BD2" t="str">
            <v>Не определено</v>
          </cell>
          <cell r="BE2" t="str">
            <v>Не определено</v>
          </cell>
        </row>
        <row r="3">
          <cell r="AX3" t="str">
            <v>NETS</v>
          </cell>
          <cell r="AY3" t="str">
            <v>водоотведение - очистка</v>
          </cell>
          <cell r="AZ3" t="str">
            <v>Статистический</v>
          </cell>
          <cell r="BA3" t="str">
            <v>Проект</v>
          </cell>
          <cell r="BB3" t="str">
            <v>Единовременный</v>
          </cell>
          <cell r="BC3" t="str">
            <v>Региональный шаблон</v>
          </cell>
          <cell r="BD3" t="str">
            <v>Атомарный</v>
          </cell>
          <cell r="BE3" t="str">
            <v>РЭК</v>
          </cell>
        </row>
        <row r="4">
          <cell r="AX4" t="str">
            <v>Аэропорты</v>
          </cell>
          <cell r="AY4" t="str">
            <v>водоотведение - передача</v>
          </cell>
          <cell r="AZ4" t="str">
            <v>Расчетный</v>
          </cell>
          <cell r="BA4" t="str">
            <v>Утвержден</v>
          </cell>
          <cell r="BB4" t="str">
            <v>Ежемесячный</v>
          </cell>
          <cell r="BC4" t="str">
            <v>Муниципальный шаблон</v>
          </cell>
          <cell r="BD4" t="str">
            <v>Сводный</v>
          </cell>
          <cell r="BE4" t="str">
            <v>ФСТ</v>
          </cell>
        </row>
        <row r="5">
          <cell r="AX5" t="str">
            <v>Газ</v>
          </cell>
          <cell r="AY5" t="str">
            <v>водоотведение - прием</v>
          </cell>
          <cell r="AZ5" t="str">
            <v>Обосновывающие материалы</v>
          </cell>
          <cell r="BB5" t="str">
            <v>Ежеквартальный</v>
          </cell>
          <cell r="BC5" t="str">
            <v>Шаблон от организации</v>
          </cell>
          <cell r="BE5" t="str">
            <v>Экспертная организация</v>
          </cell>
        </row>
        <row r="6">
          <cell r="AX6" t="str">
            <v>Железные дороги</v>
          </cell>
          <cell r="AY6" t="str">
            <v>водоснабжение - очистка</v>
          </cell>
          <cell r="BB6" t="str">
            <v>Ежегодный</v>
          </cell>
        </row>
        <row r="7">
          <cell r="AX7" t="str">
            <v>ЖКХ</v>
          </cell>
          <cell r="AY7" t="str">
            <v>водоснабжение - передача</v>
          </cell>
        </row>
        <row r="8">
          <cell r="AX8" t="str">
            <v>Медицина</v>
          </cell>
          <cell r="AY8" t="str">
            <v>водоснабжение - подъем</v>
          </cell>
        </row>
        <row r="9">
          <cell r="AX9" t="str">
            <v>Порты</v>
          </cell>
          <cell r="AY9" t="str">
            <v>выработка ТС  </v>
          </cell>
        </row>
        <row r="10">
          <cell r="AX10" t="str">
            <v>Связь</v>
          </cell>
          <cell r="AY10" t="str">
            <v>выработка ТС в режиме комбинированной выработки</v>
          </cell>
        </row>
        <row r="11">
          <cell r="AX11" t="str">
            <v>Транспорт</v>
          </cell>
          <cell r="AY11" t="str">
            <v>выработка электрической энергии</v>
          </cell>
        </row>
        <row r="12">
          <cell r="AX12" t="str">
            <v>Электроэнергетика</v>
          </cell>
          <cell r="AY12" t="str">
            <v>выработка+передача+сбыт ТС</v>
          </cell>
        </row>
        <row r="13">
          <cell r="AY13" t="str">
            <v>передача ТС</v>
          </cell>
        </row>
        <row r="14">
          <cell r="AY14" t="str">
            <v>передача ЭЭ</v>
          </cell>
        </row>
        <row r="15">
          <cell r="AY15" t="str">
            <v>сбыт ТС</v>
          </cell>
        </row>
        <row r="16">
          <cell r="AY16" t="str">
            <v>сбыт ЭЭ</v>
          </cell>
        </row>
        <row r="17">
          <cell r="AY17" t="str">
            <v>ТБО</v>
          </cell>
        </row>
      </sheetData>
      <sheetData sheetId="18">
        <row r="2">
          <cell r="D2" t="str">
            <v>Алексеевский муниципальный район и город Алексеевка</v>
          </cell>
        </row>
        <row r="3">
          <cell r="D3" t="str">
            <v>Белгородский муниципальный район</v>
          </cell>
        </row>
        <row r="4">
          <cell r="D4" t="str">
            <v>Борисовский район</v>
          </cell>
        </row>
        <row r="5">
          <cell r="D5" t="str">
            <v>Вейделевский муниципальный район</v>
          </cell>
        </row>
        <row r="6">
          <cell r="D6" t="str">
            <v>Волоконовский муниципальный район</v>
          </cell>
        </row>
        <row r="7">
          <cell r="D7" t="str">
            <v>Город Валуйки</v>
          </cell>
        </row>
        <row r="8">
          <cell r="D8" t="str">
            <v>Город Валуйки и Валуйский муниципальный район</v>
          </cell>
        </row>
        <row r="9">
          <cell r="D9" t="str">
            <v>Городской округ Город Белгород</v>
          </cell>
        </row>
        <row r="10">
          <cell r="D10" t="str">
            <v>Грайворонский район</v>
          </cell>
        </row>
        <row r="11">
          <cell r="D11" t="str">
            <v>Губкинский городской округ</v>
          </cell>
        </row>
        <row r="12">
          <cell r="D12" t="str">
            <v>Ивнянский район</v>
          </cell>
        </row>
        <row r="13">
          <cell r="D13" t="str">
            <v>Корочанский район</v>
          </cell>
        </row>
        <row r="14">
          <cell r="D14" t="str">
            <v>Красненский район</v>
          </cell>
        </row>
        <row r="15">
          <cell r="D15" t="str">
            <v>Красногвардейский район</v>
          </cell>
        </row>
        <row r="16">
          <cell r="D16" t="str">
            <v>Краснояружский район</v>
          </cell>
        </row>
        <row r="17">
          <cell r="D17" t="str">
            <v>Новооскольский район</v>
          </cell>
        </row>
        <row r="18">
          <cell r="D18" t="str">
            <v>Прохоровский район</v>
          </cell>
        </row>
        <row r="19">
          <cell r="D19" t="str">
            <v>Ракитянский муниципальный район</v>
          </cell>
        </row>
        <row r="20">
          <cell r="D20" t="str">
            <v>Ровеньский район</v>
          </cell>
        </row>
        <row r="21">
          <cell r="D21" t="str">
            <v>Старооскольский городской округ</v>
          </cell>
        </row>
        <row r="22">
          <cell r="D22" t="str">
            <v>Чернянский муниципальный район</v>
          </cell>
        </row>
        <row r="23">
          <cell r="D23" t="str">
            <v>Шебекинский муниципальный район и город Шебекино</v>
          </cell>
        </row>
        <row r="24">
          <cell r="D24" t="str">
            <v>Яковлевский муниципальный район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ВО цены"/>
      <sheetName val="ВО инвестиции"/>
      <sheetName val="ВО показатели"/>
      <sheetName val="ВО показатели (2)"/>
      <sheetName val="Ссылки на публикацию "/>
      <sheetName val="Комментарии"/>
      <sheetName val="modWindowClipboard"/>
      <sheetName val="AllSheetsInThisWorkbook"/>
      <sheetName val="et_union"/>
      <sheetName val="TEHSHEET"/>
      <sheetName val="REESTR"/>
      <sheetName val="REESTR_ORG"/>
      <sheetName val="REESTR_MO"/>
      <sheetName val="REESTR_TEMP"/>
      <sheetName val="modHy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  <sheetName val="Паспорт"/>
    </sheetNames>
    <sheetDataSet>
      <sheetData sheetId="0">
        <row r="2">
          <cell r="P2" t="str">
            <v>План ВО</v>
          </cell>
        </row>
      </sheetData>
      <sheetData sheetId="11">
        <row r="2">
          <cell r="I2" t="str">
            <v>Оказание услуг в сфере водоотведения и очистки сточных вод</v>
          </cell>
          <cell r="J2" t="str">
            <v>кредиты банков</v>
          </cell>
        </row>
        <row r="3">
          <cell r="I3" t="str">
            <v>Оказание услуг по перекачке</v>
          </cell>
          <cell r="J3" t="str">
            <v>кредиты иностранных банков</v>
          </cell>
        </row>
        <row r="4">
          <cell r="I4" t="str">
            <v>Оказание услуг в сфере водоснабжения, водоотведения и очистки сточных вод</v>
          </cell>
          <cell r="J4" t="str">
            <v>заемные ср-ва др. организаций</v>
          </cell>
        </row>
        <row r="5">
          <cell r="J5" t="str">
            <v>федеральный бюджет</v>
          </cell>
        </row>
        <row r="6">
          <cell r="J6" t="str">
            <v>бюджет субъекта РФ</v>
          </cell>
        </row>
        <row r="7">
          <cell r="J7" t="str">
            <v>бюджет муниципального образования</v>
          </cell>
        </row>
        <row r="8">
          <cell r="J8" t="str">
            <v>ср-ва внебюджетных фондов</v>
          </cell>
        </row>
        <row r="9">
          <cell r="J9" t="str">
            <v>прибыль, направляемая на инвестиции</v>
          </cell>
        </row>
        <row r="10">
          <cell r="J10" t="str">
            <v>амортизация</v>
          </cell>
        </row>
        <row r="11">
          <cell r="J11" t="str">
            <v>инвестиционная надбавка к тарифу</v>
          </cell>
        </row>
        <row r="12">
          <cell r="J12" t="str">
            <v>плата за подключение</v>
          </cell>
        </row>
        <row r="13">
          <cell r="J13" t="str">
            <v>прочие средства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ГВС характеристики"/>
      <sheetName val="ГВС инвестиции"/>
      <sheetName val="ГВС показатели"/>
      <sheetName val="ГВС показатели (2)"/>
      <sheetName val="Ссылки на публикацию "/>
      <sheetName val="Комментарии"/>
      <sheetName val="AllSheetsInThisWorkbook"/>
      <sheetName val="et_union"/>
      <sheetName val="TEHSHEET"/>
      <sheetName val="REESTR_ORG"/>
      <sheetName val="REESTR_FILTERED"/>
      <sheetName val="REESTR_MO"/>
      <sheetName val="modHyp"/>
      <sheetName val="modChange"/>
      <sheetName val="modfrmReestr"/>
      <sheetName val="modPROV"/>
      <sheetName val="modCommandButton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"/>
      <sheetName val="Паспорт"/>
    </sheetNames>
    <sheetDataSet>
      <sheetData sheetId="0">
        <row r="2">
          <cell r="J2" t="str">
            <v>Факт ГВС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ВО характеристики"/>
      <sheetName val="ВО инвестиции"/>
      <sheetName val="ВО показатели"/>
      <sheetName val="ВО показатели (2)"/>
      <sheetName val="Ссылки на публикацию "/>
      <sheetName val="Комментарии"/>
      <sheetName val="AllSheetsInThisWorkbook"/>
      <sheetName val="et_union"/>
      <sheetName val="TEHSHEET"/>
      <sheetName val="REESTR_ORG"/>
      <sheetName val="REESTR_FILTERED"/>
      <sheetName val="REESTR_MO"/>
      <sheetName val="modHyp"/>
      <sheetName val="modChange"/>
      <sheetName val="modfrmReestr"/>
      <sheetName val="modPROV"/>
      <sheetName val="modCommandButton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"/>
      <sheetName val="Паспорт"/>
    </sheetNames>
    <sheetDataSet>
      <sheetData sheetId="0">
        <row r="2">
          <cell r="J2" t="str">
            <v>Факт ВО</v>
          </cell>
        </row>
      </sheetData>
      <sheetData sheetId="4">
        <row r="7">
          <cell r="G7" t="str">
            <v>I квартал, профинансировано</v>
          </cell>
        </row>
        <row r="8">
          <cell r="G8" t="str">
            <v>II квартал, профинансировано</v>
          </cell>
        </row>
        <row r="9">
          <cell r="G9" t="str">
            <v>III квартал, профинансировано</v>
          </cell>
        </row>
        <row r="10">
          <cell r="G10" t="str">
            <v>IV квартал, профинансировано</v>
          </cell>
        </row>
        <row r="11">
          <cell r="G11" t="str">
            <v>I квартал, освоено</v>
          </cell>
        </row>
        <row r="12">
          <cell r="G12" t="str">
            <v>II квартал, освоено</v>
          </cell>
        </row>
        <row r="13">
          <cell r="G13" t="str">
            <v>III квартал, освоено</v>
          </cell>
        </row>
        <row r="14">
          <cell r="G14" t="str">
            <v>IV квартал, освоено</v>
          </cell>
        </row>
        <row r="23">
          <cell r="F23" t="str">
            <v>Наименование инвестиционной программы (мероприятия)</v>
          </cell>
        </row>
        <row r="24">
          <cell r="B24" t="str">
            <v>х</v>
          </cell>
          <cell r="F24" t="str">
            <v>Цель инвестиционной программы</v>
          </cell>
          <cell r="G24" t="str">
            <v>Цель инвестиционной программы</v>
          </cell>
        </row>
        <row r="25">
          <cell r="F25" t="str">
            <v>Срок начала реализации инвестиционной программы</v>
          </cell>
        </row>
        <row r="26">
          <cell r="F26" t="str">
            <v>Срок окончания реализации инвестиционной программы</v>
          </cell>
        </row>
        <row r="27">
          <cell r="B27">
            <v>0</v>
          </cell>
          <cell r="F27" t="str">
            <v>Потребность в финансовых средствах, необходимых для реализации инвестиционной программы за весь период реализации (тыс.руб.), в том числе по источникам финансирования</v>
          </cell>
          <cell r="H27">
            <v>0</v>
          </cell>
        </row>
        <row r="30">
          <cell r="F30" t="str">
            <v>Добавить источники финансирования</v>
          </cell>
        </row>
        <row r="31">
          <cell r="B31">
            <v>0</v>
          </cell>
          <cell r="F31" t="str">
            <v>Потребность в финансовых средствах, необходимых для реализации инвестиционной программы за отчетный период (тыс.руб.), в том числе по источникам финансирования</v>
          </cell>
          <cell r="H31">
            <v>0</v>
          </cell>
        </row>
        <row r="34">
          <cell r="F34" t="str">
            <v>Добавить источники финансирования</v>
          </cell>
        </row>
        <row r="49">
          <cell r="G49" t="str">
            <v>I квартал, профинансировано</v>
          </cell>
        </row>
        <row r="50">
          <cell r="G50" t="str">
            <v>II квартал, профинансировано</v>
          </cell>
        </row>
        <row r="51">
          <cell r="G51" t="str">
            <v>III квартал, профинансировано</v>
          </cell>
        </row>
        <row r="52">
          <cell r="G52" t="str">
            <v>IV квартал, профинансировано</v>
          </cell>
        </row>
        <row r="53">
          <cell r="G53" t="str">
            <v>I квартал, освоено</v>
          </cell>
        </row>
        <row r="54">
          <cell r="G54" t="str">
            <v>II квартал, освоено</v>
          </cell>
        </row>
        <row r="55">
          <cell r="G55" t="str">
            <v>III квартал, освоено</v>
          </cell>
        </row>
        <row r="56">
          <cell r="G56" t="str">
            <v>IV квартал, освоено</v>
          </cell>
        </row>
        <row r="57">
          <cell r="F57" t="str">
            <v>Добавить источники финансирования</v>
          </cell>
        </row>
      </sheetData>
      <sheetData sheetId="11">
        <row r="2">
          <cell r="K2" t="str">
            <v>отчетность представлена без НДС</v>
          </cell>
          <cell r="L2" t="str">
            <v>автоматизация (с уменьшением штата)</v>
          </cell>
          <cell r="M2" t="str">
            <v>торги/аукционы</v>
          </cell>
        </row>
        <row r="3">
          <cell r="K3" t="str">
            <v>отчетность представлена с учетом освобождения от НДС</v>
          </cell>
          <cell r="L3" t="str">
            <v>уменьшение удельных затрат (повышение КПД)</v>
          </cell>
          <cell r="M3" t="str">
            <v>прямые договора без торгов</v>
          </cell>
        </row>
        <row r="4">
          <cell r="K4" t="str">
            <v>отчетность представлена с НДС</v>
          </cell>
          <cell r="L4" t="str">
            <v>уменьшение издержек на производство</v>
          </cell>
          <cell r="M4" t="str">
            <v>прочее</v>
          </cell>
        </row>
        <row r="5">
          <cell r="L5" t="str">
            <v>снижение аварийности</v>
          </cell>
        </row>
        <row r="6">
          <cell r="L6" t="str">
            <v>прочее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БО инвестиции"/>
      <sheetName val="ТБО показатели"/>
      <sheetName val="ТБО показатели (2)"/>
      <sheetName val="Ссылки на публикацию "/>
      <sheetName val="Комментарии"/>
      <sheetName val="AllSheetsInThisWorkbook"/>
      <sheetName val="et_union"/>
      <sheetName val="TEHSHEET"/>
      <sheetName val="REESTR_ORG"/>
      <sheetName val="REESTR_FILTERED"/>
      <sheetName val="REESTR_MO"/>
      <sheetName val="modHyp"/>
      <sheetName val="modChange"/>
      <sheetName val="modfrmReestr"/>
      <sheetName val="modPROV"/>
      <sheetName val="modCommandButton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"/>
      <sheetName val="Паспорт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Ссылки на публикации"/>
      <sheetName val="Комментарии"/>
      <sheetName val="Проверка"/>
      <sheetName val="modWindowClipboard"/>
      <sheetName val="AllSheetsInThisWorkbook"/>
      <sheetName val="et_union"/>
      <sheetName val="TEHSHEET"/>
      <sheetName val="REESTR"/>
      <sheetName val="REESTR_ORG"/>
      <sheetName val="REESTR_MO"/>
      <sheetName val="REESTR_TEMP"/>
      <sheetName val="modHy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  <sheetName val="Паспорт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ВО доступ"/>
      <sheetName val="Ссылки на публикации "/>
      <sheetName val="Комментарии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ВО доступ"/>
      <sheetName val="Ссылки на публикации"/>
      <sheetName val="Комментарии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grct_bel@mail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23"/>
  <sheetViews>
    <sheetView showGridLines="0" zoomScalePageLayoutView="0" workbookViewId="0" topLeftCell="A10">
      <selection activeCell="E20" sqref="E20:H20"/>
    </sheetView>
  </sheetViews>
  <sheetFormatPr defaultColWidth="9.140625" defaultRowHeight="11.25"/>
  <cols>
    <col min="1" max="2" width="2.7109375" style="65" customWidth="1"/>
    <col min="3" max="3" width="10.8515625" style="65" customWidth="1"/>
    <col min="4" max="4" width="4.28125" style="65" customWidth="1"/>
    <col min="5" max="5" width="68.00390625" style="65" customWidth="1"/>
    <col min="6" max="7" width="8.00390625" style="65" customWidth="1"/>
    <col min="8" max="8" width="10.28125" style="65" customWidth="1"/>
    <col min="9" max="9" width="3.57421875" style="65" customWidth="1"/>
    <col min="10" max="10" width="2.7109375" style="65" customWidth="1"/>
    <col min="11" max="16384" width="9.140625" style="65" customWidth="1"/>
  </cols>
  <sheetData>
    <row r="2" ht="11.25">
      <c r="J2" s="224" t="s">
        <v>865</v>
      </c>
    </row>
    <row r="3" spans="2:10" ht="12.75" customHeight="1">
      <c r="B3" s="67"/>
      <c r="C3" s="67"/>
      <c r="D3" s="67"/>
      <c r="E3" s="67"/>
      <c r="J3" s="253"/>
    </row>
    <row r="4" spans="2:10" ht="30.75" customHeight="1" thickBot="1">
      <c r="B4" s="463" t="s">
        <v>183</v>
      </c>
      <c r="C4" s="464"/>
      <c r="D4" s="464"/>
      <c r="E4" s="464"/>
      <c r="F4" s="464"/>
      <c r="G4" s="464"/>
      <c r="H4" s="464"/>
      <c r="I4" s="464"/>
      <c r="J4" s="465"/>
    </row>
    <row r="5" spans="2:6" ht="11.25">
      <c r="B5" s="67"/>
      <c r="C5" s="67"/>
      <c r="D5" s="67"/>
      <c r="E5" s="67"/>
      <c r="F5" s="67"/>
    </row>
    <row r="6" spans="2:10" s="239" customFormat="1" ht="12.75">
      <c r="B6" s="243"/>
      <c r="C6" s="244"/>
      <c r="D6" s="244"/>
      <c r="E6" s="244"/>
      <c r="F6" s="244"/>
      <c r="G6" s="244"/>
      <c r="H6" s="244"/>
      <c r="I6" s="244"/>
      <c r="J6" s="245"/>
    </row>
    <row r="7" spans="2:10" s="239" customFormat="1" ht="12.75">
      <c r="B7" s="240"/>
      <c r="C7" s="466" t="s">
        <v>466</v>
      </c>
      <c r="D7" s="467"/>
      <c r="E7" s="467"/>
      <c r="F7" s="467"/>
      <c r="G7" s="467"/>
      <c r="H7" s="467"/>
      <c r="I7" s="241"/>
      <c r="J7" s="242"/>
    </row>
    <row r="8" spans="2:10" s="239" customFormat="1" ht="12.75">
      <c r="B8" s="240"/>
      <c r="C8" s="468" t="s">
        <v>467</v>
      </c>
      <c r="D8" s="468"/>
      <c r="E8" s="468"/>
      <c r="F8" s="468"/>
      <c r="G8" s="468"/>
      <c r="H8" s="468"/>
      <c r="I8" s="241"/>
      <c r="J8" s="242"/>
    </row>
    <row r="9" spans="2:10" s="239" customFormat="1" ht="12.75">
      <c r="B9" s="240"/>
      <c r="C9" s="468" t="s">
        <v>468</v>
      </c>
      <c r="D9" s="468"/>
      <c r="E9" s="468"/>
      <c r="F9" s="468"/>
      <c r="G9" s="468"/>
      <c r="H9" s="468"/>
      <c r="I9" s="241"/>
      <c r="J9" s="242"/>
    </row>
    <row r="10" spans="2:10" s="239" customFormat="1" ht="57.75" customHeight="1">
      <c r="B10" s="240"/>
      <c r="C10" s="460" t="s">
        <v>469</v>
      </c>
      <c r="D10" s="461"/>
      <c r="E10" s="461"/>
      <c r="F10" s="461"/>
      <c r="G10" s="461"/>
      <c r="H10" s="461"/>
      <c r="I10" s="241"/>
      <c r="J10" s="242"/>
    </row>
    <row r="11" spans="2:10" ht="11.25">
      <c r="B11" s="176"/>
      <c r="C11" s="66"/>
      <c r="D11" s="66"/>
      <c r="E11" s="66"/>
      <c r="F11" s="66"/>
      <c r="J11" s="179"/>
    </row>
    <row r="12" spans="2:10" ht="13.5" thickBot="1">
      <c r="B12" s="176"/>
      <c r="C12" s="66"/>
      <c r="D12" s="125" t="s">
        <v>143</v>
      </c>
      <c r="E12" s="126" t="s">
        <v>144</v>
      </c>
      <c r="F12" s="66"/>
      <c r="J12" s="179"/>
    </row>
    <row r="13" spans="2:10" ht="13.5" thickBot="1">
      <c r="B13" s="176"/>
      <c r="C13" s="66"/>
      <c r="D13" s="127" t="s">
        <v>143</v>
      </c>
      <c r="E13" s="126" t="s">
        <v>145</v>
      </c>
      <c r="F13" s="66"/>
      <c r="J13" s="179"/>
    </row>
    <row r="14" spans="2:10" ht="13.5" thickBot="1">
      <c r="B14" s="176"/>
      <c r="C14" s="67"/>
      <c r="D14" s="128" t="s">
        <v>143</v>
      </c>
      <c r="E14" s="126" t="s">
        <v>146</v>
      </c>
      <c r="F14" s="67"/>
      <c r="J14" s="179"/>
    </row>
    <row r="15" spans="2:10" ht="11.25">
      <c r="B15" s="176"/>
      <c r="C15" s="67"/>
      <c r="D15" s="67"/>
      <c r="E15" s="67"/>
      <c r="F15" s="67"/>
      <c r="J15" s="179"/>
    </row>
    <row r="16" spans="1:10" s="251" customFormat="1" ht="12.75">
      <c r="A16" s="246"/>
      <c r="B16" s="247"/>
      <c r="C16" s="252"/>
      <c r="D16" s="252"/>
      <c r="E16" s="252"/>
      <c r="F16" s="248"/>
      <c r="G16" s="249"/>
      <c r="H16" s="249"/>
      <c r="I16" s="249"/>
      <c r="J16" s="250"/>
    </row>
    <row r="17" spans="1:10" s="251" customFormat="1" ht="18" customHeight="1">
      <c r="A17" s="246"/>
      <c r="B17" s="247"/>
      <c r="C17" s="462" t="s">
        <v>140</v>
      </c>
      <c r="D17" s="462"/>
      <c r="E17" s="462"/>
      <c r="F17" s="248"/>
      <c r="G17" s="249"/>
      <c r="H17" s="249"/>
      <c r="I17" s="249"/>
      <c r="J17" s="250"/>
    </row>
    <row r="18" spans="1:10" s="251" customFormat="1" ht="30.75" customHeight="1">
      <c r="A18" s="246"/>
      <c r="B18" s="247"/>
      <c r="C18" s="456" t="s">
        <v>470</v>
      </c>
      <c r="D18" s="456"/>
      <c r="E18" s="457" t="s">
        <v>885</v>
      </c>
      <c r="F18" s="457"/>
      <c r="G18" s="457"/>
      <c r="H18" s="458"/>
      <c r="I18" s="249"/>
      <c r="J18" s="250"/>
    </row>
    <row r="19" spans="1:10" s="251" customFormat="1" ht="18" customHeight="1">
      <c r="A19" s="246"/>
      <c r="B19" s="247"/>
      <c r="C19" s="456" t="s">
        <v>471</v>
      </c>
      <c r="D19" s="456"/>
      <c r="E19" s="457" t="s">
        <v>886</v>
      </c>
      <c r="F19" s="457"/>
      <c r="G19" s="457"/>
      <c r="H19" s="458"/>
      <c r="I19" s="249"/>
      <c r="J19" s="250"/>
    </row>
    <row r="20" spans="1:10" s="251" customFormat="1" ht="30" customHeight="1">
      <c r="A20" s="246"/>
      <c r="B20" s="247"/>
      <c r="C20" s="456" t="s">
        <v>9</v>
      </c>
      <c r="D20" s="456"/>
      <c r="E20" s="447" t="s">
        <v>887</v>
      </c>
      <c r="F20" s="448"/>
      <c r="G20" s="448"/>
      <c r="H20" s="449"/>
      <c r="I20" s="249"/>
      <c r="J20" s="250"/>
    </row>
    <row r="21" spans="1:10" s="251" customFormat="1" ht="18" customHeight="1">
      <c r="A21" s="246"/>
      <c r="B21" s="247"/>
      <c r="C21" s="456" t="s">
        <v>472</v>
      </c>
      <c r="D21" s="456"/>
      <c r="E21" s="448"/>
      <c r="F21" s="448"/>
      <c r="G21" s="448"/>
      <c r="H21" s="449"/>
      <c r="I21" s="249"/>
      <c r="J21" s="250"/>
    </row>
    <row r="22" spans="1:10" s="251" customFormat="1" ht="18" customHeight="1" thickBot="1">
      <c r="A22" s="246"/>
      <c r="B22" s="247"/>
      <c r="C22" s="459" t="s">
        <v>230</v>
      </c>
      <c r="D22" s="459"/>
      <c r="E22" s="454"/>
      <c r="F22" s="454"/>
      <c r="G22" s="454"/>
      <c r="H22" s="455"/>
      <c r="I22" s="249"/>
      <c r="J22" s="250"/>
    </row>
    <row r="23" spans="2:10" ht="40.5" customHeight="1" thickBot="1">
      <c r="B23" s="177"/>
      <c r="C23" s="178"/>
      <c r="D23" s="178"/>
      <c r="E23" s="178"/>
      <c r="F23" s="178"/>
      <c r="G23" s="178"/>
      <c r="H23" s="178"/>
      <c r="I23" s="178"/>
      <c r="J23" s="180"/>
    </row>
  </sheetData>
  <sheetProtection password="FA9C" sheet="1" formatColumns="0" formatRows="0"/>
  <mergeCells count="16">
    <mergeCell ref="C22:D22"/>
    <mergeCell ref="E22:H22"/>
    <mergeCell ref="C20:D20"/>
    <mergeCell ref="E20:H20"/>
    <mergeCell ref="C21:D21"/>
    <mergeCell ref="E21:H21"/>
    <mergeCell ref="C19:D19"/>
    <mergeCell ref="E19:H19"/>
    <mergeCell ref="C18:D18"/>
    <mergeCell ref="E18:H18"/>
    <mergeCell ref="C10:H10"/>
    <mergeCell ref="C17:E17"/>
    <mergeCell ref="B4:J4"/>
    <mergeCell ref="C7:H7"/>
    <mergeCell ref="C8:H8"/>
    <mergeCell ref="C9:H9"/>
  </mergeCells>
  <hyperlinks>
    <hyperlink ref="E20" r:id="rId1" display="kgrct_bel@mail.ru"/>
  </hyperlinks>
  <printOptions/>
  <pageMargins left="0.75" right="0.75" top="1" bottom="1" header="0.5" footer="0.5"/>
  <pageSetup fitToHeight="1" fitToWidth="1" horizontalDpi="600" verticalDpi="600" orientation="portrait" paperSize="9" scale="81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5" bestFit="1" customWidth="1"/>
    <col min="2" max="2" width="21.140625" style="45" bestFit="1" customWidth="1"/>
    <col min="3" max="16384" width="9.140625" style="45" customWidth="1"/>
  </cols>
  <sheetData>
    <row r="1" spans="1:2" ht="11.25">
      <c r="A1" s="112" t="s">
        <v>124</v>
      </c>
      <c r="B1" s="112" t="s">
        <v>125</v>
      </c>
    </row>
    <row r="2" spans="1:2" ht="11.25">
      <c r="A2" s="45" t="s">
        <v>99</v>
      </c>
      <c r="B2" s="45" t="s">
        <v>131</v>
      </c>
    </row>
    <row r="3" spans="1:2" ht="11.25">
      <c r="A3" s="45" t="s">
        <v>473</v>
      </c>
      <c r="B3" s="45" t="s">
        <v>127</v>
      </c>
    </row>
    <row r="4" spans="1:2" ht="11.25">
      <c r="A4" s="45" t="s">
        <v>102</v>
      </c>
      <c r="B4" s="45" t="s">
        <v>128</v>
      </c>
    </row>
    <row r="5" spans="1:2" ht="11.25">
      <c r="A5" s="45" t="s">
        <v>240</v>
      </c>
      <c r="B5" s="45" t="s">
        <v>129</v>
      </c>
    </row>
    <row r="6" spans="1:2" ht="11.25">
      <c r="A6" s="45" t="s">
        <v>559</v>
      </c>
      <c r="B6" s="45" t="s">
        <v>474</v>
      </c>
    </row>
    <row r="7" spans="1:2" ht="11.25">
      <c r="A7" s="45" t="s">
        <v>560</v>
      </c>
      <c r="B7" s="45" t="s">
        <v>130</v>
      </c>
    </row>
    <row r="8" spans="1:2" ht="11.25">
      <c r="A8" s="45" t="s">
        <v>561</v>
      </c>
      <c r="B8" s="45" t="s">
        <v>132</v>
      </c>
    </row>
    <row r="9" spans="1:2" ht="11.25">
      <c r="A9" s="45" t="s">
        <v>562</v>
      </c>
      <c r="B9" s="45" t="s">
        <v>133</v>
      </c>
    </row>
    <row r="10" spans="1:2" ht="11.25">
      <c r="A10" s="45" t="s">
        <v>388</v>
      </c>
      <c r="B10" s="45" t="s">
        <v>475</v>
      </c>
    </row>
    <row r="11" spans="1:2" ht="11.25">
      <c r="A11" s="45" t="s">
        <v>73</v>
      </c>
      <c r="B11" s="45" t="s">
        <v>135</v>
      </c>
    </row>
    <row r="12" spans="1:2" ht="11.25">
      <c r="A12" s="45" t="s">
        <v>105</v>
      </c>
      <c r="B12" s="45" t="s">
        <v>476</v>
      </c>
    </row>
    <row r="13" ht="11.25">
      <c r="B13" s="45" t="s">
        <v>136</v>
      </c>
    </row>
    <row r="14" ht="11.25">
      <c r="B14" s="45" t="s">
        <v>137</v>
      </c>
    </row>
    <row r="15" ht="11.25">
      <c r="B15" s="45" t="s">
        <v>138</v>
      </c>
    </row>
    <row r="16" ht="11.25">
      <c r="B16" s="45" t="s">
        <v>241</v>
      </c>
    </row>
    <row r="17" ht="11.25">
      <c r="B17" s="45" t="s">
        <v>386</v>
      </c>
    </row>
    <row r="18" ht="11.25">
      <c r="B18" s="45" t="s">
        <v>477</v>
      </c>
    </row>
    <row r="19" ht="11.25">
      <c r="B19" s="45" t="s">
        <v>134</v>
      </c>
    </row>
    <row r="20" ht="11.25">
      <c r="B20" s="45" t="s">
        <v>126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32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109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4" bestFit="1" customWidth="1"/>
    <col min="14" max="14" width="11.57421875" style="44" bestFit="1" customWidth="1"/>
    <col min="15" max="16" width="9.140625" style="44" customWidth="1"/>
    <col min="17" max="26" width="9.140625" style="2" customWidth="1"/>
    <col min="27" max="27" width="9.140625" style="46" customWidth="1"/>
    <col min="28" max="16384" width="9.140625" style="2" customWidth="1"/>
  </cols>
  <sheetData>
    <row r="2" spans="1:27" s="49" customFormat="1" ht="15" customHeight="1">
      <c r="A2" s="110" t="s">
        <v>392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  <c r="N2" s="58"/>
      <c r="O2" s="58"/>
      <c r="P2" s="58"/>
      <c r="Q2" s="57"/>
      <c r="R2" s="57"/>
      <c r="S2" s="57"/>
      <c r="T2" s="57"/>
      <c r="U2" s="57"/>
      <c r="V2" s="57"/>
      <c r="W2" s="57"/>
      <c r="X2" s="57"/>
      <c r="Y2" s="57"/>
      <c r="Z2" s="57"/>
      <c r="AA2" s="59"/>
    </row>
    <row r="4" spans="1:12" s="62" customFormat="1" ht="15" customHeight="1">
      <c r="A4" s="61"/>
      <c r="B4" s="61"/>
      <c r="D4" s="91"/>
      <c r="E4" s="399"/>
      <c r="F4" s="595"/>
      <c r="G4" s="596"/>
      <c r="H4" s="400" t="s">
        <v>155</v>
      </c>
      <c r="I4" s="173"/>
      <c r="J4" s="215"/>
      <c r="L4" s="2"/>
    </row>
    <row r="5" spans="1:27" s="146" customFormat="1" ht="15" customHeight="1">
      <c r="A5" s="145"/>
      <c r="M5" s="44"/>
      <c r="N5" s="44"/>
      <c r="O5" s="44"/>
      <c r="P5" s="44"/>
      <c r="AA5" s="46"/>
    </row>
    <row r="6" spans="1:27" s="146" customFormat="1" ht="15" customHeight="1">
      <c r="A6" s="145"/>
      <c r="M6" s="44"/>
      <c r="N6" s="44"/>
      <c r="O6" s="44"/>
      <c r="P6" s="44"/>
      <c r="AA6" s="46"/>
    </row>
    <row r="7" spans="1:27" s="144" customFormat="1" ht="15" customHeight="1">
      <c r="A7" s="142" t="s">
        <v>563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58"/>
      <c r="N7" s="58"/>
      <c r="O7" s="58"/>
      <c r="P7" s="58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59"/>
    </row>
    <row r="8" spans="1:27" s="146" customFormat="1" ht="15" customHeight="1">
      <c r="A8" s="145"/>
      <c r="M8" s="44"/>
      <c r="N8" s="44"/>
      <c r="O8" s="44"/>
      <c r="P8" s="44"/>
      <c r="AA8" s="46"/>
    </row>
    <row r="9" spans="1:10" s="62" customFormat="1" ht="15" customHeight="1">
      <c r="A9" s="61"/>
      <c r="B9" s="61"/>
      <c r="D9" s="84"/>
      <c r="E9" s="526"/>
      <c r="F9" s="600"/>
      <c r="G9" s="383" t="s">
        <v>379</v>
      </c>
      <c r="H9" s="393" t="s">
        <v>155</v>
      </c>
      <c r="I9" s="124"/>
      <c r="J9" s="201"/>
    </row>
    <row r="10" spans="1:10" s="62" customFormat="1" ht="15" customHeight="1">
      <c r="A10" s="61"/>
      <c r="B10" s="61"/>
      <c r="D10" s="84"/>
      <c r="E10" s="526"/>
      <c r="F10" s="600"/>
      <c r="G10" s="383" t="s">
        <v>515</v>
      </c>
      <c r="H10" s="407"/>
      <c r="I10" s="124"/>
      <c r="J10" s="201"/>
    </row>
    <row r="11" spans="1:10" s="62" customFormat="1" ht="22.5">
      <c r="A11" s="61"/>
      <c r="B11" s="61"/>
      <c r="D11" s="84"/>
      <c r="E11" s="526"/>
      <c r="F11" s="600"/>
      <c r="G11" s="383" t="s">
        <v>516</v>
      </c>
      <c r="H11" s="393" t="s">
        <v>155</v>
      </c>
      <c r="I11" s="104">
        <f>nerr(I9/I10)</f>
        <v>0</v>
      </c>
      <c r="J11" s="201"/>
    </row>
    <row r="12" spans="1:10" s="62" customFormat="1" ht="15" customHeight="1">
      <c r="A12" s="61"/>
      <c r="B12" s="61"/>
      <c r="D12" s="84"/>
      <c r="E12" s="526"/>
      <c r="F12" s="600"/>
      <c r="G12" s="383" t="s">
        <v>380</v>
      </c>
      <c r="H12" s="393" t="s">
        <v>351</v>
      </c>
      <c r="I12" s="267"/>
      <c r="J12" s="201"/>
    </row>
    <row r="15" spans="1:27" s="49" customFormat="1" ht="15" customHeight="1">
      <c r="A15" s="110" t="s">
        <v>393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8"/>
      <c r="N15" s="58"/>
      <c r="O15" s="58"/>
      <c r="P15" s="58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9"/>
    </row>
    <row r="17" spans="1:10" s="64" customFormat="1" ht="15" customHeight="1">
      <c r="A17" s="63"/>
      <c r="B17" s="63"/>
      <c r="D17" s="84"/>
      <c r="E17" s="526"/>
      <c r="F17" s="597"/>
      <c r="G17" s="97" t="s">
        <v>379</v>
      </c>
      <c r="H17" s="96" t="s">
        <v>155</v>
      </c>
      <c r="I17" s="401"/>
      <c r="J17" s="215"/>
    </row>
    <row r="18" spans="1:10" s="64" customFormat="1" ht="15" customHeight="1">
      <c r="A18" s="63"/>
      <c r="B18" s="63"/>
      <c r="D18" s="84"/>
      <c r="E18" s="526"/>
      <c r="F18" s="597"/>
      <c r="G18" s="97" t="s">
        <v>397</v>
      </c>
      <c r="H18" s="226"/>
      <c r="I18" s="408"/>
      <c r="J18" s="215"/>
    </row>
    <row r="19" spans="1:10" s="64" customFormat="1" ht="15" customHeight="1">
      <c r="A19" s="63"/>
      <c r="B19" s="63"/>
      <c r="D19" s="84"/>
      <c r="E19" s="526"/>
      <c r="F19" s="597"/>
      <c r="G19" s="97" t="s">
        <v>396</v>
      </c>
      <c r="H19" s="96" t="s">
        <v>155</v>
      </c>
      <c r="I19" s="104">
        <f>IF(I18="",0,IF(I18=0,0,I17/I18))</f>
        <v>0</v>
      </c>
      <c r="J19" s="215"/>
    </row>
    <row r="20" spans="1:10" s="64" customFormat="1" ht="15" customHeight="1">
      <c r="A20" s="63"/>
      <c r="B20" s="63"/>
      <c r="D20" s="84"/>
      <c r="E20" s="526"/>
      <c r="F20" s="597"/>
      <c r="G20" s="97" t="s">
        <v>380</v>
      </c>
      <c r="H20" s="96" t="s">
        <v>351</v>
      </c>
      <c r="I20" s="229"/>
      <c r="J20" s="215"/>
    </row>
    <row r="22" spans="1:27" s="49" customFormat="1" ht="15" customHeight="1">
      <c r="A22" s="110" t="s">
        <v>394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8"/>
      <c r="N22" s="58"/>
      <c r="O22" s="58"/>
      <c r="P22" s="58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9"/>
    </row>
    <row r="24" spans="1:9" s="45" customFormat="1" ht="15" customHeight="1">
      <c r="A24" s="111"/>
      <c r="D24" s="91"/>
      <c r="E24" s="81"/>
      <c r="F24" s="92"/>
      <c r="G24" s="226"/>
      <c r="H24" s="229"/>
      <c r="I24" s="215"/>
    </row>
    <row r="27" spans="1:27" s="144" customFormat="1" ht="15" customHeight="1">
      <c r="A27" s="142" t="s">
        <v>61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58"/>
      <c r="N27" s="58"/>
      <c r="O27" s="58"/>
      <c r="P27" s="58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59"/>
    </row>
    <row r="28" spans="1:27" s="144" customFormat="1" ht="15" customHeight="1">
      <c r="A28" s="142" t="s">
        <v>62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58"/>
      <c r="N28" s="58"/>
      <c r="O28" s="58"/>
      <c r="P28" s="58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59"/>
    </row>
    <row r="29" spans="1:27" s="146" customFormat="1" ht="15" customHeight="1">
      <c r="A29" s="145"/>
      <c r="M29" s="44"/>
      <c r="N29" s="44"/>
      <c r="O29" s="44"/>
      <c r="P29" s="44"/>
      <c r="AA29" s="46"/>
    </row>
    <row r="30" spans="1:9" s="72" customFormat="1" ht="15" customHeight="1">
      <c r="A30" s="68"/>
      <c r="B30" s="69"/>
      <c r="C30" s="70"/>
      <c r="D30" s="74"/>
      <c r="E30" s="598"/>
      <c r="F30" s="137"/>
      <c r="G30" s="138"/>
      <c r="H30" s="215"/>
      <c r="I30" s="120"/>
    </row>
    <row r="31" spans="1:9" s="72" customFormat="1" ht="11.25">
      <c r="A31" s="68"/>
      <c r="B31" s="69"/>
      <c r="C31" s="70"/>
      <c r="D31" s="74"/>
      <c r="E31" s="599"/>
      <c r="F31" s="139" t="s">
        <v>56</v>
      </c>
      <c r="G31" s="140"/>
      <c r="H31" s="215"/>
      <c r="I31" s="120"/>
    </row>
    <row r="32" spans="1:27" s="146" customFormat="1" ht="15" customHeight="1">
      <c r="A32" s="145"/>
      <c r="M32" s="44"/>
      <c r="N32" s="44"/>
      <c r="O32" s="44"/>
      <c r="P32" s="44"/>
      <c r="AA32" s="46"/>
    </row>
  </sheetData>
  <sheetProtection formatColumns="0" formatRows="0"/>
  <protectedRanges>
    <protectedRange sqref="H67 A68 B69:F69 H69 H63 H71 H65 B65:F65 H61 B61:F61 H99 A100 B101:F101 H101 H95 H103 H97 B97:F97 H93 B93:F93 H83 A84 B85:F85 H85 H79 H87 H81 B81:F81 H77 B77:F77" name="p_d_8"/>
    <protectedRange sqref="B108:E108 G108" name="p_d_9"/>
    <protectedRange sqref="B114:E114 G114" name="p_d_10"/>
    <protectedRange sqref="B125:J125" name="p2_edit_1"/>
    <protectedRange sqref="E46:G46 F55:G55 F33:G33 E52:G52" name="p10_edit"/>
    <protectedRange sqref="B137:M137" name="p7_edit"/>
    <protectedRange sqref="B140:M141" name="p7_edit_1"/>
    <protectedRange sqref="B147:I147" name="p2_edit_2"/>
    <protectedRange sqref="B150:I151" name="p2_edit_3"/>
    <protectedRange sqref="A118 B119:J119" name="p2_edit"/>
  </protectedRanges>
  <mergeCells count="6">
    <mergeCell ref="F4:G4"/>
    <mergeCell ref="E17:E20"/>
    <mergeCell ref="F17:F20"/>
    <mergeCell ref="E30:E31"/>
    <mergeCell ref="E9:E12"/>
    <mergeCell ref="F9:F12"/>
  </mergeCells>
  <dataValidations count="7">
    <dataValidation type="decimal" allowBlank="1" showInputMessage="1" showErrorMessage="1" error="Значение должно быть действительным числом" sqref="I4 I9:I10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17:I18">
      <formula1>-99999999999</formula1>
      <formula2>999999999999</formula2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30">
      <formula1>0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0">
      <formula1>MR_LIST</formula1>
    </dataValidation>
    <dataValidation type="list" allowBlank="1" showInputMessage="1" showErrorMessage="1" prompt="Выберите значение из списка" errorTitle="Внимание" error="Выберите значение из списка" sqref="I20 I12">
      <formula1>kind_of_purchase_method</formula1>
    </dataValidation>
    <dataValidation type="decimal" allowBlank="1" showInputMessage="1" showErrorMessage="1" sqref="I11">
      <formula1>-999999999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9">
      <formula1>kind_of_fuels</formula1>
    </dataValidation>
  </dataValidations>
  <hyperlinks>
    <hyperlink ref="F31" location="Титульный!A1" tooltip="Добавить муниципальное образование" display="Добавить МО"/>
    <hyperlink ref="L12" location="'ТС показатели'!A1" display="Добавить вид топлива"/>
    <hyperlink ref="K12" location="'ТС показатели'!A1" display="Добавить вид топлива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S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8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7" customWidth="1"/>
    <col min="9" max="9" width="32.140625" style="37" customWidth="1"/>
    <col min="10" max="10" width="48.140625" style="37" customWidth="1"/>
    <col min="11" max="12" width="31.00390625" style="238" customWidth="1"/>
    <col min="13" max="13" width="48.140625" style="37" customWidth="1"/>
    <col min="14" max="15" width="43.8515625" style="37" customWidth="1"/>
    <col min="16" max="16" width="9.140625" style="37" customWidth="1"/>
    <col min="17" max="17" width="34.421875" style="238" bestFit="1" customWidth="1"/>
    <col min="18" max="16384" width="9.140625" style="37" customWidth="1"/>
  </cols>
  <sheetData>
    <row r="1" spans="1:97" s="257" customFormat="1" ht="22.5">
      <c r="A1" s="36" t="s">
        <v>235</v>
      </c>
      <c r="B1" s="36" t="s">
        <v>231</v>
      </c>
      <c r="C1" s="36" t="s">
        <v>232</v>
      </c>
      <c r="D1" s="255" t="s">
        <v>157</v>
      </c>
      <c r="E1" s="255" t="s">
        <v>177</v>
      </c>
      <c r="F1" s="255" t="s">
        <v>179</v>
      </c>
      <c r="G1" s="255" t="s">
        <v>178</v>
      </c>
      <c r="H1" s="255" t="s">
        <v>328</v>
      </c>
      <c r="I1" s="255" t="s">
        <v>237</v>
      </c>
      <c r="J1" s="255" t="s">
        <v>410</v>
      </c>
      <c r="K1" s="601" t="s">
        <v>591</v>
      </c>
      <c r="L1" s="602"/>
      <c r="M1" s="255" t="s">
        <v>479</v>
      </c>
      <c r="N1" s="256" t="s">
        <v>0</v>
      </c>
      <c r="O1" s="256" t="s">
        <v>1</v>
      </c>
      <c r="Q1" s="270" t="s">
        <v>10</v>
      </c>
      <c r="CS1" s="258" t="s">
        <v>148</v>
      </c>
    </row>
    <row r="2" spans="1:17" ht="34.5">
      <c r="A2" s="38" t="s">
        <v>150</v>
      </c>
      <c r="B2" s="113" t="s">
        <v>233</v>
      </c>
      <c r="C2" s="40">
        <v>2006</v>
      </c>
      <c r="D2" s="114" t="s">
        <v>155</v>
      </c>
      <c r="E2" s="50" t="s">
        <v>158</v>
      </c>
      <c r="F2" s="50" t="s">
        <v>159</v>
      </c>
      <c r="G2" s="50" t="s">
        <v>159</v>
      </c>
      <c r="H2" s="80" t="s">
        <v>182</v>
      </c>
      <c r="I2" s="118" t="s">
        <v>424</v>
      </c>
      <c r="J2" s="37" t="s">
        <v>402</v>
      </c>
      <c r="K2" s="394" t="s">
        <v>564</v>
      </c>
      <c r="L2" s="394" t="s">
        <v>597</v>
      </c>
      <c r="M2" s="37" t="s">
        <v>480</v>
      </c>
      <c r="N2" s="271" t="s">
        <v>484</v>
      </c>
      <c r="O2" s="272" t="s">
        <v>2</v>
      </c>
      <c r="Q2" s="273" t="s">
        <v>11</v>
      </c>
    </row>
    <row r="3" spans="1:17" ht="28.5">
      <c r="A3" s="38" t="s">
        <v>151</v>
      </c>
      <c r="B3" s="113" t="s">
        <v>175</v>
      </c>
      <c r="C3" s="37">
        <v>2007</v>
      </c>
      <c r="D3" s="114" t="s">
        <v>156</v>
      </c>
      <c r="E3" s="50" t="s">
        <v>160</v>
      </c>
      <c r="F3" s="50" t="s">
        <v>161</v>
      </c>
      <c r="G3" s="50" t="s">
        <v>161</v>
      </c>
      <c r="H3" s="80" t="s">
        <v>243</v>
      </c>
      <c r="I3" s="118" t="s">
        <v>425</v>
      </c>
      <c r="J3" s="37" t="s">
        <v>403</v>
      </c>
      <c r="K3" s="394" t="s">
        <v>565</v>
      </c>
      <c r="L3" s="394" t="s">
        <v>597</v>
      </c>
      <c r="M3" s="37" t="s">
        <v>481</v>
      </c>
      <c r="N3" s="271" t="s">
        <v>486</v>
      </c>
      <c r="O3" s="272" t="s">
        <v>488</v>
      </c>
      <c r="Q3" s="273" t="s">
        <v>12</v>
      </c>
    </row>
    <row r="4" spans="2:17" ht="34.5">
      <c r="B4" s="113" t="s">
        <v>176</v>
      </c>
      <c r="C4" s="40">
        <v>2008</v>
      </c>
      <c r="E4" s="50" t="s">
        <v>117</v>
      </c>
      <c r="F4" s="50" t="s">
        <v>162</v>
      </c>
      <c r="G4" s="50" t="s">
        <v>162</v>
      </c>
      <c r="H4" s="80" t="s">
        <v>244</v>
      </c>
      <c r="I4" s="118" t="s">
        <v>426</v>
      </c>
      <c r="J4" s="37" t="s">
        <v>404</v>
      </c>
      <c r="K4" s="394" t="s">
        <v>566</v>
      </c>
      <c r="L4" s="394" t="s">
        <v>598</v>
      </c>
      <c r="M4" s="37" t="s">
        <v>482</v>
      </c>
      <c r="N4" s="271" t="s">
        <v>485</v>
      </c>
      <c r="O4" s="272" t="s">
        <v>483</v>
      </c>
      <c r="Q4" s="273" t="s">
        <v>13</v>
      </c>
    </row>
    <row r="5" spans="2:17" ht="14.25">
      <c r="B5" s="113" t="s">
        <v>226</v>
      </c>
      <c r="C5" s="37">
        <v>2009</v>
      </c>
      <c r="E5" s="50" t="s">
        <v>163</v>
      </c>
      <c r="F5" s="50" t="s">
        <v>164</v>
      </c>
      <c r="G5" s="50" t="s">
        <v>164</v>
      </c>
      <c r="H5" s="80" t="s">
        <v>245</v>
      </c>
      <c r="J5" s="37" t="s">
        <v>405</v>
      </c>
      <c r="K5" s="394" t="s">
        <v>567</v>
      </c>
      <c r="L5" s="394" t="s">
        <v>599</v>
      </c>
      <c r="N5" s="271" t="s">
        <v>487</v>
      </c>
      <c r="O5" s="272"/>
      <c r="Q5" s="273" t="s">
        <v>14</v>
      </c>
    </row>
    <row r="6" spans="2:17" ht="14.25">
      <c r="B6" s="39"/>
      <c r="C6" s="40">
        <v>2010</v>
      </c>
      <c r="E6" s="50" t="s">
        <v>118</v>
      </c>
      <c r="F6" s="50" t="s">
        <v>165</v>
      </c>
      <c r="G6" s="50" t="s">
        <v>165</v>
      </c>
      <c r="H6" s="80" t="s">
        <v>246</v>
      </c>
      <c r="J6" s="37" t="s">
        <v>398</v>
      </c>
      <c r="K6" s="394" t="s">
        <v>568</v>
      </c>
      <c r="L6" s="394" t="s">
        <v>599</v>
      </c>
      <c r="N6" s="271" t="s">
        <v>483</v>
      </c>
      <c r="O6" s="272"/>
      <c r="Q6" s="273" t="s">
        <v>15</v>
      </c>
    </row>
    <row r="7" spans="2:17" ht="11.25">
      <c r="B7" s="39"/>
      <c r="C7" s="40">
        <v>2011</v>
      </c>
      <c r="E7" s="50" t="s">
        <v>119</v>
      </c>
      <c r="F7" s="50" t="s">
        <v>166</v>
      </c>
      <c r="G7" s="50" t="s">
        <v>166</v>
      </c>
      <c r="H7" s="80" t="s">
        <v>247</v>
      </c>
      <c r="J7" s="37" t="s">
        <v>399</v>
      </c>
      <c r="K7" s="394" t="s">
        <v>569</v>
      </c>
      <c r="L7" s="394" t="s">
        <v>599</v>
      </c>
      <c r="Q7" s="273" t="s">
        <v>16</v>
      </c>
    </row>
    <row r="8" spans="2:17" ht="11.25">
      <c r="B8" s="39"/>
      <c r="C8" s="40">
        <v>2012</v>
      </c>
      <c r="E8" s="50" t="s">
        <v>120</v>
      </c>
      <c r="F8" s="50" t="s">
        <v>167</v>
      </c>
      <c r="G8" s="50" t="s">
        <v>167</v>
      </c>
      <c r="H8" s="80" t="s">
        <v>248</v>
      </c>
      <c r="J8" s="37" t="s">
        <v>400</v>
      </c>
      <c r="K8" s="394" t="s">
        <v>570</v>
      </c>
      <c r="L8" s="394" t="s">
        <v>599</v>
      </c>
      <c r="Q8" s="273" t="s">
        <v>17</v>
      </c>
    </row>
    <row r="9" spans="2:17" ht="11.25">
      <c r="B9" s="39"/>
      <c r="C9" s="40">
        <v>2013</v>
      </c>
      <c r="E9" s="50" t="s">
        <v>168</v>
      </c>
      <c r="F9" s="50" t="s">
        <v>169</v>
      </c>
      <c r="G9" s="50" t="s">
        <v>169</v>
      </c>
      <c r="H9" s="80" t="s">
        <v>249</v>
      </c>
      <c r="J9" s="37" t="s">
        <v>401</v>
      </c>
      <c r="K9" s="394" t="s">
        <v>571</v>
      </c>
      <c r="L9" s="394" t="s">
        <v>599</v>
      </c>
      <c r="Q9" s="273" t="s">
        <v>18</v>
      </c>
    </row>
    <row r="10" spans="2:17" ht="11.25">
      <c r="B10" s="39"/>
      <c r="C10" s="40">
        <v>2014</v>
      </c>
      <c r="E10" s="50" t="s">
        <v>170</v>
      </c>
      <c r="F10" s="50" t="s">
        <v>171</v>
      </c>
      <c r="G10" s="50" t="s">
        <v>171</v>
      </c>
      <c r="H10" s="80" t="s">
        <v>250</v>
      </c>
      <c r="J10" s="37" t="s">
        <v>406</v>
      </c>
      <c r="K10" s="394" t="s">
        <v>572</v>
      </c>
      <c r="L10" s="394" t="s">
        <v>599</v>
      </c>
      <c r="Q10" s="273" t="s">
        <v>19</v>
      </c>
    </row>
    <row r="11" spans="2:12" ht="11.25">
      <c r="B11" s="39"/>
      <c r="C11" s="40">
        <v>2015</v>
      </c>
      <c r="E11" s="50" t="s">
        <v>172</v>
      </c>
      <c r="F11" s="50">
        <v>10</v>
      </c>
      <c r="G11" s="50">
        <v>10</v>
      </c>
      <c r="H11" s="80" t="s">
        <v>251</v>
      </c>
      <c r="J11" s="37" t="s">
        <v>407</v>
      </c>
      <c r="K11" s="394" t="s">
        <v>573</v>
      </c>
      <c r="L11" s="394" t="s">
        <v>599</v>
      </c>
    </row>
    <row r="12" spans="2:17" ht="11.25">
      <c r="B12" s="39"/>
      <c r="C12" s="40"/>
      <c r="E12" s="50" t="s">
        <v>173</v>
      </c>
      <c r="F12" s="50">
        <v>11</v>
      </c>
      <c r="G12" s="50">
        <v>11</v>
      </c>
      <c r="H12" s="80" t="s">
        <v>253</v>
      </c>
      <c r="J12" s="37" t="s">
        <v>408</v>
      </c>
      <c r="K12" s="394" t="s">
        <v>574</v>
      </c>
      <c r="L12" s="394" t="s">
        <v>599</v>
      </c>
      <c r="Q12" s="274" t="s">
        <v>20</v>
      </c>
    </row>
    <row r="13" spans="2:17" ht="11.25">
      <c r="B13" s="39"/>
      <c r="C13" s="40"/>
      <c r="E13" s="50" t="s">
        <v>174</v>
      </c>
      <c r="F13" s="50">
        <v>12</v>
      </c>
      <c r="G13" s="50">
        <v>12</v>
      </c>
      <c r="H13" s="80" t="s">
        <v>252</v>
      </c>
      <c r="I13" s="80"/>
      <c r="J13" s="37" t="s">
        <v>409</v>
      </c>
      <c r="K13" s="394" t="s">
        <v>575</v>
      </c>
      <c r="L13" s="394" t="s">
        <v>600</v>
      </c>
      <c r="Q13" s="273" t="s">
        <v>11</v>
      </c>
    </row>
    <row r="14" spans="2:17" ht="11.25">
      <c r="B14" s="39"/>
      <c r="C14" s="40"/>
      <c r="E14" s="50"/>
      <c r="F14" s="50"/>
      <c r="G14" s="50">
        <v>13</v>
      </c>
      <c r="H14" s="80" t="s">
        <v>254</v>
      </c>
      <c r="K14" s="394" t="s">
        <v>576</v>
      </c>
      <c r="L14" s="394" t="s">
        <v>600</v>
      </c>
      <c r="Q14" s="273" t="s">
        <v>12</v>
      </c>
    </row>
    <row r="15" spans="2:17" ht="11.25">
      <c r="B15" s="39"/>
      <c r="C15" s="40"/>
      <c r="E15" s="50"/>
      <c r="F15" s="50"/>
      <c r="G15" s="50">
        <v>14</v>
      </c>
      <c r="H15" s="80" t="s">
        <v>255</v>
      </c>
      <c r="K15" s="394" t="s">
        <v>577</v>
      </c>
      <c r="L15" s="394" t="s">
        <v>600</v>
      </c>
      <c r="Q15" s="273" t="s">
        <v>13</v>
      </c>
    </row>
    <row r="16" spans="2:17" ht="11.25">
      <c r="B16" s="39"/>
      <c r="C16" s="40"/>
      <c r="E16" s="50"/>
      <c r="F16" s="50"/>
      <c r="G16" s="50">
        <v>15</v>
      </c>
      <c r="H16" s="80" t="s">
        <v>256</v>
      </c>
      <c r="K16" s="394" t="s">
        <v>578</v>
      </c>
      <c r="L16" s="394" t="s">
        <v>600</v>
      </c>
      <c r="Q16" s="273" t="s">
        <v>14</v>
      </c>
    </row>
    <row r="17" spans="5:17" ht="11.25">
      <c r="E17" s="50"/>
      <c r="F17" s="50"/>
      <c r="G17" s="50">
        <v>16</v>
      </c>
      <c r="H17" s="80" t="s">
        <v>257</v>
      </c>
      <c r="K17" s="394" t="s">
        <v>579</v>
      </c>
      <c r="L17" s="394" t="s">
        <v>599</v>
      </c>
      <c r="Q17" s="273" t="s">
        <v>15</v>
      </c>
    </row>
    <row r="18" spans="5:12" ht="11.25">
      <c r="E18" s="50"/>
      <c r="F18" s="50"/>
      <c r="G18" s="50">
        <v>17</v>
      </c>
      <c r="H18" s="80" t="s">
        <v>258</v>
      </c>
      <c r="K18" s="394" t="s">
        <v>580</v>
      </c>
      <c r="L18" s="394" t="s">
        <v>599</v>
      </c>
    </row>
    <row r="19" spans="5:12" ht="11.25">
      <c r="E19" s="50"/>
      <c r="F19" s="50"/>
      <c r="G19" s="50">
        <v>18</v>
      </c>
      <c r="H19" s="80" t="s">
        <v>259</v>
      </c>
      <c r="K19" s="394" t="s">
        <v>581</v>
      </c>
      <c r="L19" s="394" t="s">
        <v>599</v>
      </c>
    </row>
    <row r="20" spans="5:12" ht="11.25">
      <c r="E20" s="50"/>
      <c r="F20" s="50"/>
      <c r="G20" s="50">
        <v>19</v>
      </c>
      <c r="H20" s="80" t="s">
        <v>260</v>
      </c>
      <c r="K20" s="394" t="s">
        <v>582</v>
      </c>
      <c r="L20" s="394" t="s">
        <v>600</v>
      </c>
    </row>
    <row r="21" spans="5:12" ht="11.25">
      <c r="E21" s="50"/>
      <c r="F21" s="50"/>
      <c r="G21" s="50">
        <v>20</v>
      </c>
      <c r="H21" s="80" t="s">
        <v>261</v>
      </c>
      <c r="K21" s="394" t="s">
        <v>583</v>
      </c>
      <c r="L21" s="394" t="s">
        <v>599</v>
      </c>
    </row>
    <row r="22" spans="5:12" ht="11.25">
      <c r="E22" s="50"/>
      <c r="F22" s="50"/>
      <c r="G22" s="50">
        <v>21</v>
      </c>
      <c r="H22" s="80" t="s">
        <v>262</v>
      </c>
      <c r="K22" s="394" t="s">
        <v>584</v>
      </c>
      <c r="L22" s="394" t="s">
        <v>599</v>
      </c>
    </row>
    <row r="23" spans="5:12" ht="11.25">
      <c r="E23" s="50"/>
      <c r="F23" s="50"/>
      <c r="G23" s="50">
        <v>22</v>
      </c>
      <c r="H23" s="80" t="s">
        <v>263</v>
      </c>
      <c r="K23" s="394" t="s">
        <v>585</v>
      </c>
      <c r="L23" s="394" t="s">
        <v>597</v>
      </c>
    </row>
    <row r="24" spans="1:12" ht="11.25">
      <c r="A24" s="37"/>
      <c r="E24" s="50"/>
      <c r="F24" s="50"/>
      <c r="G24" s="50">
        <v>23</v>
      </c>
      <c r="H24" s="80" t="s">
        <v>264</v>
      </c>
      <c r="K24" s="394" t="s">
        <v>586</v>
      </c>
      <c r="L24" s="394" t="s">
        <v>601</v>
      </c>
    </row>
    <row r="25" spans="5:12" ht="11.25">
      <c r="E25" s="50"/>
      <c r="F25" s="50"/>
      <c r="G25" s="50">
        <v>24</v>
      </c>
      <c r="H25" s="80" t="s">
        <v>268</v>
      </c>
      <c r="K25" s="394" t="s">
        <v>587</v>
      </c>
      <c r="L25" s="394" t="s">
        <v>601</v>
      </c>
    </row>
    <row r="26" spans="5:12" ht="11.25">
      <c r="E26" s="50"/>
      <c r="F26" s="50"/>
      <c r="G26" s="50">
        <v>25</v>
      </c>
      <c r="H26" s="80" t="s">
        <v>269</v>
      </c>
      <c r="K26" s="394" t="s">
        <v>588</v>
      </c>
      <c r="L26" s="394" t="s">
        <v>601</v>
      </c>
    </row>
    <row r="27" spans="5:12" ht="11.25">
      <c r="E27" s="50"/>
      <c r="F27" s="50"/>
      <c r="G27" s="50">
        <v>26</v>
      </c>
      <c r="H27" s="80" t="s">
        <v>270</v>
      </c>
      <c r="K27" s="394" t="s">
        <v>589</v>
      </c>
      <c r="L27" s="394" t="s">
        <v>601</v>
      </c>
    </row>
    <row r="28" spans="5:12" ht="11.25">
      <c r="E28" s="50"/>
      <c r="F28" s="50"/>
      <c r="G28" s="50">
        <v>27</v>
      </c>
      <c r="H28" s="80" t="s">
        <v>271</v>
      </c>
      <c r="K28" s="394" t="s">
        <v>590</v>
      </c>
      <c r="L28" s="394" t="s">
        <v>602</v>
      </c>
    </row>
    <row r="29" spans="5:12" ht="11.25">
      <c r="E29" s="50"/>
      <c r="F29" s="50"/>
      <c r="G29" s="50">
        <v>28</v>
      </c>
      <c r="H29" s="80" t="s">
        <v>272</v>
      </c>
      <c r="K29" s="394" t="s">
        <v>483</v>
      </c>
      <c r="L29" s="394"/>
    </row>
    <row r="30" spans="5:12" ht="11.25">
      <c r="E30" s="50"/>
      <c r="F30" s="50"/>
      <c r="G30" s="50">
        <v>29</v>
      </c>
      <c r="H30" s="80" t="s">
        <v>273</v>
      </c>
      <c r="K30" s="394"/>
      <c r="L30" s="394"/>
    </row>
    <row r="31" spans="5:8" ht="11.25">
      <c r="E31" s="50"/>
      <c r="F31" s="50"/>
      <c r="G31" s="50">
        <v>30</v>
      </c>
      <c r="H31" s="80" t="s">
        <v>274</v>
      </c>
    </row>
    <row r="32" spans="5:8" ht="11.25">
      <c r="E32" s="50"/>
      <c r="F32" s="50"/>
      <c r="G32" s="50">
        <v>31</v>
      </c>
      <c r="H32" s="80" t="s">
        <v>275</v>
      </c>
    </row>
    <row r="33" ht="11.25">
      <c r="H33" s="80" t="s">
        <v>276</v>
      </c>
    </row>
    <row r="34" ht="11.25">
      <c r="H34" s="80" t="s">
        <v>277</v>
      </c>
    </row>
    <row r="35" ht="11.25">
      <c r="H35" s="80" t="s">
        <v>278</v>
      </c>
    </row>
    <row r="36" ht="11.25">
      <c r="H36" s="80" t="s">
        <v>279</v>
      </c>
    </row>
    <row r="37" ht="11.25">
      <c r="H37" s="80" t="s">
        <v>280</v>
      </c>
    </row>
    <row r="38" ht="11.25">
      <c r="H38" s="80" t="s">
        <v>281</v>
      </c>
    </row>
    <row r="39" ht="11.25">
      <c r="H39" s="80" t="s">
        <v>282</v>
      </c>
    </row>
    <row r="40" ht="11.25">
      <c r="H40" s="80" t="s">
        <v>283</v>
      </c>
    </row>
    <row r="41" ht="11.25">
      <c r="H41" s="80" t="s">
        <v>284</v>
      </c>
    </row>
    <row r="42" ht="11.25">
      <c r="H42" s="80" t="s">
        <v>285</v>
      </c>
    </row>
    <row r="43" ht="11.25">
      <c r="H43" s="80" t="s">
        <v>286</v>
      </c>
    </row>
    <row r="44" ht="11.25">
      <c r="H44" s="80" t="s">
        <v>287</v>
      </c>
    </row>
    <row r="45" ht="11.25">
      <c r="H45" s="80" t="s">
        <v>288</v>
      </c>
    </row>
    <row r="46" ht="11.25">
      <c r="H46" s="80" t="s">
        <v>289</v>
      </c>
    </row>
    <row r="47" ht="11.25">
      <c r="H47" s="80" t="s">
        <v>290</v>
      </c>
    </row>
    <row r="48" ht="11.25">
      <c r="H48" s="80" t="s">
        <v>291</v>
      </c>
    </row>
    <row r="49" ht="11.25">
      <c r="H49" s="80" t="s">
        <v>292</v>
      </c>
    </row>
    <row r="50" ht="11.25">
      <c r="H50" s="80" t="s">
        <v>293</v>
      </c>
    </row>
    <row r="51" ht="11.25">
      <c r="H51" s="80" t="s">
        <v>294</v>
      </c>
    </row>
    <row r="52" ht="11.25">
      <c r="H52" s="80" t="s">
        <v>295</v>
      </c>
    </row>
    <row r="53" ht="11.25">
      <c r="H53" s="80" t="s">
        <v>296</v>
      </c>
    </row>
    <row r="54" ht="11.25">
      <c r="H54" s="80" t="s">
        <v>297</v>
      </c>
    </row>
    <row r="55" ht="11.25">
      <c r="H55" s="80" t="s">
        <v>298</v>
      </c>
    </row>
    <row r="56" ht="11.25">
      <c r="H56" s="80" t="s">
        <v>299</v>
      </c>
    </row>
    <row r="57" ht="11.25">
      <c r="H57" s="80" t="s">
        <v>300</v>
      </c>
    </row>
    <row r="58" ht="11.25">
      <c r="H58" s="80" t="s">
        <v>301</v>
      </c>
    </row>
    <row r="59" ht="11.25">
      <c r="H59" s="80" t="s">
        <v>302</v>
      </c>
    </row>
    <row r="60" ht="11.25">
      <c r="H60" s="80" t="s">
        <v>303</v>
      </c>
    </row>
    <row r="61" ht="11.25">
      <c r="H61" s="80" t="s">
        <v>304</v>
      </c>
    </row>
    <row r="62" ht="11.25">
      <c r="H62" s="80" t="s">
        <v>305</v>
      </c>
    </row>
    <row r="63" ht="11.25">
      <c r="H63" s="80" t="s">
        <v>306</v>
      </c>
    </row>
    <row r="64" ht="11.25">
      <c r="H64" s="80" t="s">
        <v>307</v>
      </c>
    </row>
    <row r="65" ht="11.25">
      <c r="H65" s="80" t="s">
        <v>308</v>
      </c>
    </row>
    <row r="66" ht="11.25">
      <c r="H66" s="80" t="s">
        <v>309</v>
      </c>
    </row>
    <row r="67" ht="11.25">
      <c r="H67" s="80" t="s">
        <v>310</v>
      </c>
    </row>
    <row r="68" ht="11.25">
      <c r="H68" s="80" t="s">
        <v>311</v>
      </c>
    </row>
    <row r="69" ht="11.25">
      <c r="H69" s="80" t="s">
        <v>312</v>
      </c>
    </row>
    <row r="70" ht="11.25">
      <c r="H70" s="80" t="s">
        <v>313</v>
      </c>
    </row>
    <row r="71" ht="11.25">
      <c r="H71" s="80" t="s">
        <v>314</v>
      </c>
    </row>
    <row r="72" ht="11.25">
      <c r="H72" s="80" t="s">
        <v>315</v>
      </c>
    </row>
    <row r="73" ht="11.25">
      <c r="H73" s="80" t="s">
        <v>316</v>
      </c>
    </row>
    <row r="74" ht="11.25">
      <c r="H74" s="80" t="s">
        <v>317</v>
      </c>
    </row>
    <row r="75" ht="11.25">
      <c r="H75" s="80" t="s">
        <v>318</v>
      </c>
    </row>
    <row r="76" ht="11.25">
      <c r="H76" s="80" t="s">
        <v>319</v>
      </c>
    </row>
    <row r="77" ht="11.25">
      <c r="H77" s="80" t="s">
        <v>320</v>
      </c>
    </row>
    <row r="78" ht="11.25">
      <c r="H78" s="80" t="s">
        <v>321</v>
      </c>
    </row>
    <row r="79" ht="11.25">
      <c r="H79" s="80" t="s">
        <v>147</v>
      </c>
    </row>
    <row r="80" ht="11.25">
      <c r="H80" s="80" t="s">
        <v>322</v>
      </c>
    </row>
    <row r="81" ht="11.25">
      <c r="H81" s="80" t="s">
        <v>323</v>
      </c>
    </row>
    <row r="82" ht="11.25">
      <c r="H82" s="80" t="s">
        <v>324</v>
      </c>
    </row>
    <row r="83" ht="11.25">
      <c r="H83" s="80" t="s">
        <v>325</v>
      </c>
    </row>
    <row r="84" ht="11.25">
      <c r="H84" s="80" t="s">
        <v>326</v>
      </c>
    </row>
    <row r="85" ht="11.25">
      <c r="H85" s="80" t="s">
        <v>327</v>
      </c>
    </row>
  </sheetData>
  <sheetProtection/>
  <mergeCells count="1">
    <mergeCell ref="K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09" customWidth="1"/>
  </cols>
  <sheetData>
    <row r="1" spans="1:8" ht="11.25">
      <c r="A1" s="409" t="s">
        <v>834</v>
      </c>
      <c r="B1" s="409" t="s">
        <v>221</v>
      </c>
      <c r="C1" s="409" t="s">
        <v>222</v>
      </c>
      <c r="D1" s="409" t="s">
        <v>430</v>
      </c>
      <c r="E1" s="409" t="s">
        <v>223</v>
      </c>
      <c r="F1" s="409" t="s">
        <v>224</v>
      </c>
      <c r="G1" s="409" t="s">
        <v>225</v>
      </c>
      <c r="H1" s="409" t="s">
        <v>431</v>
      </c>
    </row>
    <row r="2" spans="1:8" ht="11.25">
      <c r="A2" s="409">
        <v>1</v>
      </c>
      <c r="B2" s="409" t="s">
        <v>604</v>
      </c>
      <c r="C2" s="409" t="s">
        <v>604</v>
      </c>
      <c r="D2" s="409" t="s">
        <v>605</v>
      </c>
      <c r="E2" s="409" t="s">
        <v>606</v>
      </c>
      <c r="F2" s="409" t="s">
        <v>607</v>
      </c>
      <c r="G2" s="409" t="s">
        <v>608</v>
      </c>
      <c r="H2" s="409" t="s">
        <v>609</v>
      </c>
    </row>
    <row r="3" spans="1:8" ht="11.25">
      <c r="A3" s="409">
        <v>2</v>
      </c>
      <c r="B3" s="409" t="s">
        <v>604</v>
      </c>
      <c r="C3" s="409" t="s">
        <v>604</v>
      </c>
      <c r="D3" s="409" t="s">
        <v>605</v>
      </c>
      <c r="E3" s="409" t="s">
        <v>610</v>
      </c>
      <c r="F3" s="409" t="s">
        <v>611</v>
      </c>
      <c r="G3" s="409" t="s">
        <v>608</v>
      </c>
      <c r="H3" s="409" t="s">
        <v>609</v>
      </c>
    </row>
    <row r="4" spans="1:8" ht="11.25">
      <c r="A4" s="409">
        <v>3</v>
      </c>
      <c r="B4" s="409" t="s">
        <v>604</v>
      </c>
      <c r="C4" s="409" t="s">
        <v>604</v>
      </c>
      <c r="D4" s="409" t="s">
        <v>605</v>
      </c>
      <c r="E4" s="409" t="s">
        <v>612</v>
      </c>
      <c r="F4" s="409" t="s">
        <v>613</v>
      </c>
      <c r="G4" s="409" t="s">
        <v>608</v>
      </c>
      <c r="H4" s="409" t="s">
        <v>609</v>
      </c>
    </row>
    <row r="5" spans="1:8" ht="11.25">
      <c r="A5" s="409">
        <v>4</v>
      </c>
      <c r="B5" s="409" t="s">
        <v>614</v>
      </c>
      <c r="C5" s="409" t="s">
        <v>614</v>
      </c>
      <c r="D5" s="409" t="s">
        <v>615</v>
      </c>
      <c r="E5" s="409" t="s">
        <v>616</v>
      </c>
      <c r="F5" s="409" t="s">
        <v>617</v>
      </c>
      <c r="G5" s="409" t="s">
        <v>618</v>
      </c>
      <c r="H5" s="409" t="s">
        <v>609</v>
      </c>
    </row>
    <row r="6" spans="1:8" ht="11.25">
      <c r="A6" s="409">
        <v>5</v>
      </c>
      <c r="B6" s="409" t="s">
        <v>614</v>
      </c>
      <c r="C6" s="409" t="s">
        <v>614</v>
      </c>
      <c r="D6" s="409" t="s">
        <v>615</v>
      </c>
      <c r="E6" s="409" t="s">
        <v>619</v>
      </c>
      <c r="F6" s="409" t="s">
        <v>620</v>
      </c>
      <c r="G6" s="409" t="s">
        <v>621</v>
      </c>
      <c r="H6" s="409" t="s">
        <v>609</v>
      </c>
    </row>
    <row r="7" spans="1:8" ht="11.25">
      <c r="A7" s="409">
        <v>6</v>
      </c>
      <c r="B7" s="409" t="s">
        <v>614</v>
      </c>
      <c r="C7" s="409" t="s">
        <v>614</v>
      </c>
      <c r="D7" s="409" t="s">
        <v>615</v>
      </c>
      <c r="E7" s="409" t="s">
        <v>622</v>
      </c>
      <c r="F7" s="409" t="s">
        <v>623</v>
      </c>
      <c r="G7" s="409" t="s">
        <v>624</v>
      </c>
      <c r="H7" s="409" t="s">
        <v>625</v>
      </c>
    </row>
    <row r="8" spans="1:8" ht="11.25">
      <c r="A8" s="409">
        <v>7</v>
      </c>
      <c r="B8" s="409" t="s">
        <v>614</v>
      </c>
      <c r="C8" s="409" t="s">
        <v>614</v>
      </c>
      <c r="D8" s="409" t="s">
        <v>615</v>
      </c>
      <c r="E8" s="409" t="s">
        <v>626</v>
      </c>
      <c r="F8" s="409" t="s">
        <v>627</v>
      </c>
      <c r="G8" s="409" t="s">
        <v>621</v>
      </c>
      <c r="H8" s="409" t="s">
        <v>609</v>
      </c>
    </row>
    <row r="9" spans="1:8" ht="11.25">
      <c r="A9" s="409">
        <v>8</v>
      </c>
      <c r="B9" s="409" t="s">
        <v>614</v>
      </c>
      <c r="C9" s="409" t="s">
        <v>614</v>
      </c>
      <c r="D9" s="409" t="s">
        <v>615</v>
      </c>
      <c r="E9" s="409" t="s">
        <v>628</v>
      </c>
      <c r="F9" s="409" t="s">
        <v>629</v>
      </c>
      <c r="G9" s="409" t="s">
        <v>630</v>
      </c>
      <c r="H9" s="409" t="s">
        <v>609</v>
      </c>
    </row>
    <row r="10" spans="1:8" ht="11.25">
      <c r="A10" s="409">
        <v>9</v>
      </c>
      <c r="B10" s="409" t="s">
        <v>631</v>
      </c>
      <c r="C10" s="409" t="s">
        <v>631</v>
      </c>
      <c r="D10" s="409" t="s">
        <v>632</v>
      </c>
      <c r="E10" s="409" t="s">
        <v>633</v>
      </c>
      <c r="F10" s="409" t="s">
        <v>634</v>
      </c>
      <c r="G10" s="409" t="s">
        <v>635</v>
      </c>
      <c r="H10" s="409" t="s">
        <v>609</v>
      </c>
    </row>
    <row r="11" spans="1:8" ht="11.25">
      <c r="A11" s="409">
        <v>10</v>
      </c>
      <c r="B11" s="409" t="s">
        <v>636</v>
      </c>
      <c r="C11" s="409" t="s">
        <v>636</v>
      </c>
      <c r="D11" s="409" t="s">
        <v>637</v>
      </c>
      <c r="E11" s="409" t="s">
        <v>638</v>
      </c>
      <c r="F11" s="409" t="s">
        <v>639</v>
      </c>
      <c r="G11" s="409" t="s">
        <v>640</v>
      </c>
      <c r="H11" s="409" t="s">
        <v>609</v>
      </c>
    </row>
    <row r="12" spans="1:8" ht="11.25">
      <c r="A12" s="409">
        <v>11</v>
      </c>
      <c r="B12" s="409" t="s">
        <v>641</v>
      </c>
      <c r="C12" s="409" t="s">
        <v>641</v>
      </c>
      <c r="D12" s="409" t="s">
        <v>642</v>
      </c>
      <c r="E12" s="409" t="s">
        <v>643</v>
      </c>
      <c r="F12" s="409" t="s">
        <v>644</v>
      </c>
      <c r="G12" s="409" t="s">
        <v>645</v>
      </c>
      <c r="H12" s="409" t="s">
        <v>609</v>
      </c>
    </row>
    <row r="13" spans="1:8" ht="11.25">
      <c r="A13" s="409">
        <v>12</v>
      </c>
      <c r="B13" s="409" t="s">
        <v>641</v>
      </c>
      <c r="C13" s="409" t="s">
        <v>641</v>
      </c>
      <c r="D13" s="409" t="s">
        <v>642</v>
      </c>
      <c r="E13" s="409" t="s">
        <v>646</v>
      </c>
      <c r="F13" s="409" t="s">
        <v>647</v>
      </c>
      <c r="G13" s="409" t="s">
        <v>645</v>
      </c>
      <c r="H13" s="409" t="s">
        <v>609</v>
      </c>
    </row>
    <row r="14" spans="1:8" ht="11.25">
      <c r="A14" s="409">
        <v>13</v>
      </c>
      <c r="B14" s="409" t="s">
        <v>648</v>
      </c>
      <c r="C14" s="409" t="s">
        <v>648</v>
      </c>
      <c r="D14" s="409" t="s">
        <v>649</v>
      </c>
      <c r="E14" s="409" t="s">
        <v>650</v>
      </c>
      <c r="F14" s="409" t="s">
        <v>651</v>
      </c>
      <c r="G14" s="409" t="s">
        <v>234</v>
      </c>
      <c r="H14" s="409" t="s">
        <v>609</v>
      </c>
    </row>
    <row r="15" spans="1:8" ht="11.25">
      <c r="A15" s="409">
        <v>14</v>
      </c>
      <c r="B15" s="409" t="s">
        <v>652</v>
      </c>
      <c r="C15" s="409" t="s">
        <v>652</v>
      </c>
      <c r="D15" s="409" t="s">
        <v>653</v>
      </c>
      <c r="E15" s="409" t="s">
        <v>654</v>
      </c>
      <c r="F15" s="409" t="s">
        <v>655</v>
      </c>
      <c r="G15" s="409" t="s">
        <v>656</v>
      </c>
      <c r="H15" s="409" t="s">
        <v>609</v>
      </c>
    </row>
    <row r="16" spans="1:8" ht="11.25">
      <c r="A16" s="409">
        <v>15</v>
      </c>
      <c r="B16" s="409" t="s">
        <v>657</v>
      </c>
      <c r="C16" s="409" t="s">
        <v>657</v>
      </c>
      <c r="D16" s="409" t="s">
        <v>658</v>
      </c>
      <c r="E16" s="409" t="s">
        <v>659</v>
      </c>
      <c r="F16" s="409" t="s">
        <v>660</v>
      </c>
      <c r="G16" s="409" t="s">
        <v>661</v>
      </c>
      <c r="H16" s="409" t="s">
        <v>662</v>
      </c>
    </row>
    <row r="17" spans="1:8" ht="11.25">
      <c r="A17" s="409">
        <v>16</v>
      </c>
      <c r="B17" s="409" t="s">
        <v>663</v>
      </c>
      <c r="C17" s="409" t="s">
        <v>665</v>
      </c>
      <c r="D17" s="409" t="s">
        <v>664</v>
      </c>
      <c r="E17" s="409" t="s">
        <v>666</v>
      </c>
      <c r="F17" s="409" t="s">
        <v>667</v>
      </c>
      <c r="G17" s="409" t="s">
        <v>668</v>
      </c>
      <c r="H17" s="409" t="s">
        <v>669</v>
      </c>
    </row>
    <row r="18" spans="1:8" ht="11.25">
      <c r="A18" s="409">
        <v>17</v>
      </c>
      <c r="B18" s="409" t="s">
        <v>663</v>
      </c>
      <c r="C18" s="409" t="s">
        <v>665</v>
      </c>
      <c r="D18" s="409" t="s">
        <v>664</v>
      </c>
      <c r="E18" s="409" t="s">
        <v>670</v>
      </c>
      <c r="F18" s="409" t="s">
        <v>671</v>
      </c>
      <c r="G18" s="409" t="s">
        <v>672</v>
      </c>
      <c r="H18" s="409" t="s">
        <v>609</v>
      </c>
    </row>
    <row r="19" spans="1:8" ht="11.25">
      <c r="A19" s="409">
        <v>18</v>
      </c>
      <c r="B19" s="409" t="s">
        <v>663</v>
      </c>
      <c r="C19" s="409" t="s">
        <v>665</v>
      </c>
      <c r="D19" s="409" t="s">
        <v>664</v>
      </c>
      <c r="E19" s="409" t="s">
        <v>673</v>
      </c>
      <c r="F19" s="409" t="s">
        <v>674</v>
      </c>
      <c r="G19" s="409" t="s">
        <v>234</v>
      </c>
      <c r="H19" s="409" t="s">
        <v>609</v>
      </c>
    </row>
    <row r="20" spans="1:8" ht="11.25">
      <c r="A20" s="409">
        <v>19</v>
      </c>
      <c r="B20" s="409" t="s">
        <v>663</v>
      </c>
      <c r="C20" s="409" t="s">
        <v>665</v>
      </c>
      <c r="D20" s="409" t="s">
        <v>664</v>
      </c>
      <c r="E20" s="409" t="s">
        <v>675</v>
      </c>
      <c r="F20" s="409" t="s">
        <v>676</v>
      </c>
      <c r="G20" s="409" t="s">
        <v>672</v>
      </c>
      <c r="H20" s="409" t="s">
        <v>609</v>
      </c>
    </row>
    <row r="21" spans="1:8" ht="11.25">
      <c r="A21" s="409">
        <v>20</v>
      </c>
      <c r="B21" s="409" t="s">
        <v>663</v>
      </c>
      <c r="C21" s="409" t="s">
        <v>665</v>
      </c>
      <c r="D21" s="409" t="s">
        <v>664</v>
      </c>
      <c r="E21" s="409" t="s">
        <v>677</v>
      </c>
      <c r="F21" s="409" t="s">
        <v>678</v>
      </c>
      <c r="G21" s="409" t="s">
        <v>624</v>
      </c>
      <c r="H21" s="409" t="s">
        <v>679</v>
      </c>
    </row>
    <row r="22" spans="1:8" ht="11.25">
      <c r="A22" s="409">
        <v>21</v>
      </c>
      <c r="B22" s="409" t="s">
        <v>663</v>
      </c>
      <c r="C22" s="409" t="s">
        <v>665</v>
      </c>
      <c r="D22" s="409" t="s">
        <v>664</v>
      </c>
      <c r="E22" s="409" t="s">
        <v>680</v>
      </c>
      <c r="F22" s="409" t="s">
        <v>681</v>
      </c>
      <c r="G22" s="409" t="s">
        <v>682</v>
      </c>
      <c r="H22" s="409" t="s">
        <v>609</v>
      </c>
    </row>
    <row r="23" spans="1:8" ht="11.25">
      <c r="A23" s="409">
        <v>22</v>
      </c>
      <c r="B23" s="409" t="s">
        <v>663</v>
      </c>
      <c r="C23" s="409" t="s">
        <v>665</v>
      </c>
      <c r="D23" s="409" t="s">
        <v>664</v>
      </c>
      <c r="E23" s="409" t="s">
        <v>683</v>
      </c>
      <c r="F23" s="409" t="s">
        <v>684</v>
      </c>
      <c r="G23" s="409" t="s">
        <v>624</v>
      </c>
      <c r="H23" s="409" t="s">
        <v>609</v>
      </c>
    </row>
    <row r="24" spans="1:8" ht="11.25">
      <c r="A24" s="409">
        <v>23</v>
      </c>
      <c r="B24" s="409" t="s">
        <v>663</v>
      </c>
      <c r="C24" s="409" t="s">
        <v>665</v>
      </c>
      <c r="D24" s="409" t="s">
        <v>664</v>
      </c>
      <c r="E24" s="409" t="s">
        <v>685</v>
      </c>
      <c r="F24" s="409" t="s">
        <v>686</v>
      </c>
      <c r="G24" s="409" t="s">
        <v>624</v>
      </c>
      <c r="H24" s="409" t="s">
        <v>609</v>
      </c>
    </row>
    <row r="25" spans="1:8" ht="11.25">
      <c r="A25" s="409">
        <v>24</v>
      </c>
      <c r="B25" s="409" t="s">
        <v>663</v>
      </c>
      <c r="C25" s="409" t="s">
        <v>665</v>
      </c>
      <c r="D25" s="409" t="s">
        <v>664</v>
      </c>
      <c r="E25" s="409" t="s">
        <v>687</v>
      </c>
      <c r="F25" s="409" t="s">
        <v>688</v>
      </c>
      <c r="G25" s="409" t="s">
        <v>689</v>
      </c>
      <c r="H25" s="409" t="s">
        <v>609</v>
      </c>
    </row>
    <row r="26" spans="1:8" ht="11.25">
      <c r="A26" s="409">
        <v>25</v>
      </c>
      <c r="B26" s="409" t="s">
        <v>663</v>
      </c>
      <c r="C26" s="409" t="s">
        <v>665</v>
      </c>
      <c r="D26" s="409" t="s">
        <v>664</v>
      </c>
      <c r="E26" s="409" t="s">
        <v>690</v>
      </c>
      <c r="F26" s="409" t="s">
        <v>691</v>
      </c>
      <c r="G26" s="409" t="s">
        <v>692</v>
      </c>
      <c r="H26" s="409" t="s">
        <v>609</v>
      </c>
    </row>
    <row r="27" spans="1:8" ht="11.25">
      <c r="A27" s="409">
        <v>26</v>
      </c>
      <c r="B27" s="409" t="s">
        <v>663</v>
      </c>
      <c r="C27" s="409" t="s">
        <v>665</v>
      </c>
      <c r="D27" s="409" t="s">
        <v>664</v>
      </c>
      <c r="E27" s="409" t="s">
        <v>693</v>
      </c>
      <c r="F27" s="409" t="s">
        <v>694</v>
      </c>
      <c r="G27" s="409" t="s">
        <v>624</v>
      </c>
      <c r="H27" s="409" t="s">
        <v>609</v>
      </c>
    </row>
    <row r="28" spans="1:8" ht="11.25">
      <c r="A28" s="409">
        <v>27</v>
      </c>
      <c r="B28" s="409" t="s">
        <v>663</v>
      </c>
      <c r="C28" s="409" t="s">
        <v>665</v>
      </c>
      <c r="D28" s="409" t="s">
        <v>664</v>
      </c>
      <c r="E28" s="409" t="s">
        <v>695</v>
      </c>
      <c r="F28" s="409" t="s">
        <v>696</v>
      </c>
      <c r="G28" s="409" t="s">
        <v>624</v>
      </c>
      <c r="H28" s="409" t="s">
        <v>609</v>
      </c>
    </row>
    <row r="29" spans="1:8" ht="11.25">
      <c r="A29" s="409">
        <v>28</v>
      </c>
      <c r="B29" s="409" t="s">
        <v>663</v>
      </c>
      <c r="C29" s="409" t="s">
        <v>665</v>
      </c>
      <c r="D29" s="409" t="s">
        <v>664</v>
      </c>
      <c r="E29" s="409" t="s">
        <v>697</v>
      </c>
      <c r="F29" s="409" t="s">
        <v>698</v>
      </c>
      <c r="G29" s="409" t="s">
        <v>692</v>
      </c>
      <c r="H29" s="409" t="s">
        <v>609</v>
      </c>
    </row>
    <row r="30" spans="1:8" ht="11.25">
      <c r="A30" s="409">
        <v>29</v>
      </c>
      <c r="B30" s="409" t="s">
        <v>663</v>
      </c>
      <c r="C30" s="409" t="s">
        <v>665</v>
      </c>
      <c r="D30" s="409" t="s">
        <v>664</v>
      </c>
      <c r="E30" s="409" t="s">
        <v>699</v>
      </c>
      <c r="F30" s="409" t="s">
        <v>700</v>
      </c>
      <c r="G30" s="409" t="s">
        <v>701</v>
      </c>
      <c r="H30" s="409" t="s">
        <v>609</v>
      </c>
    </row>
    <row r="31" spans="1:8" ht="11.25">
      <c r="A31" s="409">
        <v>30</v>
      </c>
      <c r="B31" s="409" t="s">
        <v>663</v>
      </c>
      <c r="C31" s="409" t="s">
        <v>665</v>
      </c>
      <c r="D31" s="409" t="s">
        <v>664</v>
      </c>
      <c r="E31" s="409" t="s">
        <v>702</v>
      </c>
      <c r="F31" s="409" t="s">
        <v>703</v>
      </c>
      <c r="G31" s="409" t="s">
        <v>624</v>
      </c>
      <c r="H31" s="409" t="s">
        <v>609</v>
      </c>
    </row>
    <row r="32" spans="1:8" ht="11.25">
      <c r="A32" s="409">
        <v>31</v>
      </c>
      <c r="B32" s="409" t="s">
        <v>663</v>
      </c>
      <c r="C32" s="409" t="s">
        <v>665</v>
      </c>
      <c r="D32" s="409" t="s">
        <v>664</v>
      </c>
      <c r="E32" s="409" t="s">
        <v>704</v>
      </c>
      <c r="F32" s="409" t="s">
        <v>705</v>
      </c>
      <c r="G32" s="409" t="s">
        <v>624</v>
      </c>
      <c r="H32" s="409" t="s">
        <v>662</v>
      </c>
    </row>
    <row r="33" spans="1:8" ht="11.25">
      <c r="A33" s="409">
        <v>32</v>
      </c>
      <c r="B33" s="409" t="s">
        <v>663</v>
      </c>
      <c r="C33" s="409" t="s">
        <v>665</v>
      </c>
      <c r="D33" s="409" t="s">
        <v>664</v>
      </c>
      <c r="E33" s="409" t="s">
        <v>706</v>
      </c>
      <c r="F33" s="409" t="s">
        <v>707</v>
      </c>
      <c r="G33" s="409" t="s">
        <v>624</v>
      </c>
      <c r="H33" s="409" t="s">
        <v>609</v>
      </c>
    </row>
    <row r="34" spans="1:8" ht="11.25">
      <c r="A34" s="409">
        <v>33</v>
      </c>
      <c r="B34" s="409" t="s">
        <v>663</v>
      </c>
      <c r="C34" s="409" t="s">
        <v>665</v>
      </c>
      <c r="D34" s="409" t="s">
        <v>664</v>
      </c>
      <c r="E34" s="409" t="s">
        <v>708</v>
      </c>
      <c r="F34" s="409" t="s">
        <v>709</v>
      </c>
      <c r="G34" s="409" t="s">
        <v>624</v>
      </c>
      <c r="H34" s="409" t="s">
        <v>609</v>
      </c>
    </row>
    <row r="35" spans="1:8" ht="11.25">
      <c r="A35" s="409">
        <v>34</v>
      </c>
      <c r="B35" s="409" t="s">
        <v>663</v>
      </c>
      <c r="C35" s="409" t="s">
        <v>665</v>
      </c>
      <c r="D35" s="409" t="s">
        <v>664</v>
      </c>
      <c r="E35" s="409" t="s">
        <v>710</v>
      </c>
      <c r="F35" s="409" t="s">
        <v>711</v>
      </c>
      <c r="G35" s="409" t="s">
        <v>624</v>
      </c>
      <c r="H35" s="409" t="s">
        <v>609</v>
      </c>
    </row>
    <row r="36" spans="1:8" ht="11.25">
      <c r="A36" s="409">
        <v>35</v>
      </c>
      <c r="B36" s="409" t="s">
        <v>663</v>
      </c>
      <c r="C36" s="409" t="s">
        <v>665</v>
      </c>
      <c r="D36" s="409" t="s">
        <v>664</v>
      </c>
      <c r="E36" s="409" t="s">
        <v>712</v>
      </c>
      <c r="F36" s="409" t="s">
        <v>713</v>
      </c>
      <c r="G36" s="409" t="s">
        <v>624</v>
      </c>
      <c r="H36" s="409" t="s">
        <v>609</v>
      </c>
    </row>
    <row r="37" spans="1:8" ht="11.25">
      <c r="A37" s="409">
        <v>36</v>
      </c>
      <c r="B37" s="409" t="s">
        <v>663</v>
      </c>
      <c r="C37" s="409" t="s">
        <v>665</v>
      </c>
      <c r="D37" s="409" t="s">
        <v>664</v>
      </c>
      <c r="E37" s="409" t="s">
        <v>714</v>
      </c>
      <c r="F37" s="409" t="s">
        <v>715</v>
      </c>
      <c r="G37" s="409" t="s">
        <v>716</v>
      </c>
      <c r="H37" s="409" t="s">
        <v>609</v>
      </c>
    </row>
    <row r="38" spans="1:8" ht="11.25">
      <c r="A38" s="409">
        <v>37</v>
      </c>
      <c r="B38" s="409" t="s">
        <v>663</v>
      </c>
      <c r="C38" s="409" t="s">
        <v>665</v>
      </c>
      <c r="D38" s="409" t="s">
        <v>664</v>
      </c>
      <c r="E38" s="409" t="s">
        <v>717</v>
      </c>
      <c r="F38" s="409" t="s">
        <v>718</v>
      </c>
      <c r="G38" s="409" t="s">
        <v>719</v>
      </c>
      <c r="H38" s="409" t="s">
        <v>669</v>
      </c>
    </row>
    <row r="39" spans="1:8" ht="11.25">
      <c r="A39" s="409">
        <v>38</v>
      </c>
      <c r="B39" s="409" t="s">
        <v>663</v>
      </c>
      <c r="C39" s="409" t="s">
        <v>665</v>
      </c>
      <c r="D39" s="409" t="s">
        <v>664</v>
      </c>
      <c r="E39" s="409" t="s">
        <v>717</v>
      </c>
      <c r="F39" s="409" t="s">
        <v>718</v>
      </c>
      <c r="G39" s="409" t="s">
        <v>719</v>
      </c>
      <c r="H39" s="409" t="s">
        <v>662</v>
      </c>
    </row>
    <row r="40" spans="1:8" ht="11.25">
      <c r="A40" s="409">
        <v>39</v>
      </c>
      <c r="B40" s="409" t="s">
        <v>720</v>
      </c>
      <c r="C40" s="409" t="s">
        <v>720</v>
      </c>
      <c r="D40" s="409" t="s">
        <v>721</v>
      </c>
      <c r="E40" s="409" t="s">
        <v>722</v>
      </c>
      <c r="F40" s="409" t="s">
        <v>723</v>
      </c>
      <c r="G40" s="409" t="s">
        <v>724</v>
      </c>
      <c r="H40" s="409" t="s">
        <v>609</v>
      </c>
    </row>
    <row r="41" spans="1:8" ht="11.25">
      <c r="A41" s="409">
        <v>40</v>
      </c>
      <c r="B41" s="409" t="s">
        <v>725</v>
      </c>
      <c r="C41" s="409" t="s">
        <v>725</v>
      </c>
      <c r="D41" s="409" t="s">
        <v>726</v>
      </c>
      <c r="E41" s="409" t="s">
        <v>727</v>
      </c>
      <c r="F41" s="409" t="s">
        <v>728</v>
      </c>
      <c r="G41" s="409" t="s">
        <v>729</v>
      </c>
      <c r="H41" s="409" t="s">
        <v>609</v>
      </c>
    </row>
    <row r="42" spans="1:8" ht="11.25">
      <c r="A42" s="409">
        <v>41</v>
      </c>
      <c r="B42" s="409" t="s">
        <v>730</v>
      </c>
      <c r="C42" s="409" t="s">
        <v>730</v>
      </c>
      <c r="D42" s="409" t="s">
        <v>731</v>
      </c>
      <c r="E42" s="409" t="s">
        <v>732</v>
      </c>
      <c r="F42" s="409" t="s">
        <v>733</v>
      </c>
      <c r="G42" s="409" t="s">
        <v>734</v>
      </c>
      <c r="H42" s="409" t="s">
        <v>609</v>
      </c>
    </row>
    <row r="43" spans="1:8" ht="11.25">
      <c r="A43" s="409">
        <v>42</v>
      </c>
      <c r="B43" s="409" t="s">
        <v>735</v>
      </c>
      <c r="C43" s="409" t="s">
        <v>735</v>
      </c>
      <c r="D43" s="409" t="s">
        <v>736</v>
      </c>
      <c r="E43" s="409" t="s">
        <v>737</v>
      </c>
      <c r="F43" s="409" t="s">
        <v>738</v>
      </c>
      <c r="G43" s="409" t="s">
        <v>739</v>
      </c>
      <c r="H43" s="409" t="s">
        <v>609</v>
      </c>
    </row>
    <row r="44" spans="1:8" ht="11.25">
      <c r="A44" s="409">
        <v>43</v>
      </c>
      <c r="B44" s="409" t="s">
        <v>740</v>
      </c>
      <c r="C44" s="409" t="s">
        <v>740</v>
      </c>
      <c r="D44" s="409" t="s">
        <v>741</v>
      </c>
      <c r="E44" s="409" t="s">
        <v>742</v>
      </c>
      <c r="F44" s="409" t="s">
        <v>743</v>
      </c>
      <c r="G44" s="409" t="s">
        <v>744</v>
      </c>
      <c r="H44" s="409" t="s">
        <v>609</v>
      </c>
    </row>
    <row r="45" spans="1:8" ht="11.25">
      <c r="A45" s="409">
        <v>44</v>
      </c>
      <c r="B45" s="409" t="s">
        <v>745</v>
      </c>
      <c r="C45" s="409" t="s">
        <v>745</v>
      </c>
      <c r="D45" s="409" t="s">
        <v>746</v>
      </c>
      <c r="E45" s="409" t="s">
        <v>747</v>
      </c>
      <c r="F45" s="409" t="s">
        <v>748</v>
      </c>
      <c r="G45" s="409" t="s">
        <v>749</v>
      </c>
      <c r="H45" s="409" t="s">
        <v>609</v>
      </c>
    </row>
    <row r="46" spans="1:8" ht="11.25">
      <c r="A46" s="409">
        <v>45</v>
      </c>
      <c r="B46" s="409" t="s">
        <v>745</v>
      </c>
      <c r="C46" s="409" t="s">
        <v>745</v>
      </c>
      <c r="D46" s="409" t="s">
        <v>746</v>
      </c>
      <c r="E46" s="409" t="s">
        <v>750</v>
      </c>
      <c r="F46" s="409" t="s">
        <v>751</v>
      </c>
      <c r="G46" s="409" t="s">
        <v>749</v>
      </c>
      <c r="H46" s="409" t="s">
        <v>609</v>
      </c>
    </row>
    <row r="47" spans="1:8" ht="11.25">
      <c r="A47" s="409">
        <v>46</v>
      </c>
      <c r="B47" s="409" t="s">
        <v>752</v>
      </c>
      <c r="C47" s="409" t="s">
        <v>752</v>
      </c>
      <c r="D47" s="409" t="s">
        <v>753</v>
      </c>
      <c r="E47" s="409" t="s">
        <v>754</v>
      </c>
      <c r="F47" s="409" t="s">
        <v>755</v>
      </c>
      <c r="G47" s="409" t="s">
        <v>756</v>
      </c>
      <c r="H47" s="409" t="s">
        <v>609</v>
      </c>
    </row>
    <row r="48" spans="1:8" ht="11.25">
      <c r="A48" s="409">
        <v>47</v>
      </c>
      <c r="B48" s="409" t="s">
        <v>757</v>
      </c>
      <c r="C48" s="409" t="s">
        <v>757</v>
      </c>
      <c r="D48" s="409" t="s">
        <v>758</v>
      </c>
      <c r="E48" s="409" t="s">
        <v>759</v>
      </c>
      <c r="F48" s="409" t="s">
        <v>760</v>
      </c>
      <c r="G48" s="409" t="s">
        <v>761</v>
      </c>
      <c r="H48" s="409" t="s">
        <v>609</v>
      </c>
    </row>
    <row r="49" spans="1:8" ht="11.25">
      <c r="A49" s="409">
        <v>48</v>
      </c>
      <c r="B49" s="409" t="s">
        <v>762</v>
      </c>
      <c r="C49" s="409" t="s">
        <v>762</v>
      </c>
      <c r="D49" s="409" t="s">
        <v>763</v>
      </c>
      <c r="E49" s="409" t="s">
        <v>764</v>
      </c>
      <c r="F49" s="409" t="s">
        <v>765</v>
      </c>
      <c r="G49" s="409" t="s">
        <v>766</v>
      </c>
      <c r="H49" s="409" t="s">
        <v>609</v>
      </c>
    </row>
    <row r="50" spans="1:8" ht="11.25">
      <c r="A50" s="409">
        <v>49</v>
      </c>
      <c r="B50" s="409" t="s">
        <v>767</v>
      </c>
      <c r="C50" s="409" t="s">
        <v>767</v>
      </c>
      <c r="D50" s="409" t="s">
        <v>768</v>
      </c>
      <c r="E50" s="409" t="s">
        <v>769</v>
      </c>
      <c r="F50" s="409" t="s">
        <v>770</v>
      </c>
      <c r="G50" s="409" t="s">
        <v>771</v>
      </c>
      <c r="H50" s="409" t="s">
        <v>609</v>
      </c>
    </row>
    <row r="51" spans="1:8" ht="11.25">
      <c r="A51" s="409">
        <v>50</v>
      </c>
      <c r="B51" s="409" t="s">
        <v>767</v>
      </c>
      <c r="C51" s="409" t="s">
        <v>767</v>
      </c>
      <c r="D51" s="409" t="s">
        <v>768</v>
      </c>
      <c r="E51" s="409" t="s">
        <v>772</v>
      </c>
      <c r="F51" s="409" t="s">
        <v>773</v>
      </c>
      <c r="G51" s="409" t="s">
        <v>771</v>
      </c>
      <c r="H51" s="409" t="s">
        <v>609</v>
      </c>
    </row>
    <row r="52" spans="1:8" ht="11.25">
      <c r="A52" s="409">
        <v>51</v>
      </c>
      <c r="B52" s="409" t="s">
        <v>774</v>
      </c>
      <c r="C52" s="409" t="s">
        <v>774</v>
      </c>
      <c r="D52" s="409" t="s">
        <v>775</v>
      </c>
      <c r="E52" s="409" t="s">
        <v>776</v>
      </c>
      <c r="F52" s="409" t="s">
        <v>777</v>
      </c>
      <c r="G52" s="409" t="s">
        <v>778</v>
      </c>
      <c r="H52" s="409" t="s">
        <v>662</v>
      </c>
    </row>
    <row r="53" spans="1:8" ht="11.25">
      <c r="A53" s="409">
        <v>52</v>
      </c>
      <c r="B53" s="409" t="s">
        <v>779</v>
      </c>
      <c r="C53" s="409" t="s">
        <v>779</v>
      </c>
      <c r="D53" s="409" t="s">
        <v>780</v>
      </c>
      <c r="E53" s="409" t="s">
        <v>781</v>
      </c>
      <c r="F53" s="409" t="s">
        <v>782</v>
      </c>
      <c r="G53" s="409" t="s">
        <v>783</v>
      </c>
      <c r="H53" s="409" t="s">
        <v>609</v>
      </c>
    </row>
    <row r="54" spans="1:8" ht="11.25">
      <c r="A54" s="409">
        <v>53</v>
      </c>
      <c r="B54" s="409" t="s">
        <v>784</v>
      </c>
      <c r="C54" s="409" t="s">
        <v>784</v>
      </c>
      <c r="D54" s="409" t="s">
        <v>785</v>
      </c>
      <c r="E54" s="409" t="s">
        <v>786</v>
      </c>
      <c r="F54" s="409" t="s">
        <v>787</v>
      </c>
      <c r="G54" s="409" t="s">
        <v>788</v>
      </c>
      <c r="H54" s="409" t="s">
        <v>609</v>
      </c>
    </row>
    <row r="55" spans="1:8" ht="11.25">
      <c r="A55" s="409">
        <v>54</v>
      </c>
      <c r="B55" s="409" t="s">
        <v>784</v>
      </c>
      <c r="C55" s="409" t="s">
        <v>784</v>
      </c>
      <c r="D55" s="409" t="s">
        <v>785</v>
      </c>
      <c r="E55" s="409" t="s">
        <v>789</v>
      </c>
      <c r="F55" s="409" t="s">
        <v>790</v>
      </c>
      <c r="G55" s="409" t="s">
        <v>791</v>
      </c>
      <c r="H55" s="409" t="s">
        <v>609</v>
      </c>
    </row>
    <row r="56" spans="1:8" ht="11.25">
      <c r="A56" s="409">
        <v>55</v>
      </c>
      <c r="B56" s="409" t="s">
        <v>784</v>
      </c>
      <c r="C56" s="409" t="s">
        <v>784</v>
      </c>
      <c r="D56" s="409" t="s">
        <v>785</v>
      </c>
      <c r="E56" s="409" t="s">
        <v>792</v>
      </c>
      <c r="F56" s="409" t="s">
        <v>793</v>
      </c>
      <c r="G56" s="409" t="s">
        <v>788</v>
      </c>
      <c r="H56" s="409" t="s">
        <v>609</v>
      </c>
    </row>
    <row r="57" spans="1:8" ht="11.25">
      <c r="A57" s="409">
        <v>56</v>
      </c>
      <c r="B57" s="409" t="s">
        <v>784</v>
      </c>
      <c r="C57" s="409" t="s">
        <v>784</v>
      </c>
      <c r="D57" s="409" t="s">
        <v>785</v>
      </c>
      <c r="E57" s="409" t="s">
        <v>794</v>
      </c>
      <c r="F57" s="409" t="s">
        <v>795</v>
      </c>
      <c r="G57" s="409" t="s">
        <v>788</v>
      </c>
      <c r="H57" s="409" t="s">
        <v>609</v>
      </c>
    </row>
    <row r="58" spans="1:8" ht="11.25">
      <c r="A58" s="409">
        <v>57</v>
      </c>
      <c r="B58" s="409" t="s">
        <v>784</v>
      </c>
      <c r="C58" s="409" t="s">
        <v>784</v>
      </c>
      <c r="D58" s="409" t="s">
        <v>785</v>
      </c>
      <c r="E58" s="409" t="s">
        <v>796</v>
      </c>
      <c r="F58" s="409" t="s">
        <v>797</v>
      </c>
      <c r="G58" s="409" t="s">
        <v>729</v>
      </c>
      <c r="H58" s="409" t="s">
        <v>609</v>
      </c>
    </row>
    <row r="59" spans="1:8" ht="11.25">
      <c r="A59" s="409">
        <v>58</v>
      </c>
      <c r="B59" s="409" t="s">
        <v>784</v>
      </c>
      <c r="C59" s="409" t="s">
        <v>784</v>
      </c>
      <c r="D59" s="409" t="s">
        <v>785</v>
      </c>
      <c r="E59" s="409" t="s">
        <v>798</v>
      </c>
      <c r="F59" s="409" t="s">
        <v>799</v>
      </c>
      <c r="G59" s="409" t="s">
        <v>729</v>
      </c>
      <c r="H59" s="409" t="s">
        <v>609</v>
      </c>
    </row>
    <row r="60" spans="1:8" ht="11.25">
      <c r="A60" s="409">
        <v>59</v>
      </c>
      <c r="B60" s="409" t="s">
        <v>784</v>
      </c>
      <c r="C60" s="409" t="s">
        <v>784</v>
      </c>
      <c r="D60" s="409" t="s">
        <v>785</v>
      </c>
      <c r="E60" s="409" t="s">
        <v>800</v>
      </c>
      <c r="F60" s="409" t="s">
        <v>801</v>
      </c>
      <c r="G60" s="409" t="s">
        <v>788</v>
      </c>
      <c r="H60" s="409" t="s">
        <v>609</v>
      </c>
    </row>
    <row r="61" spans="1:8" ht="11.25">
      <c r="A61" s="409">
        <v>60</v>
      </c>
      <c r="B61" s="409" t="s">
        <v>784</v>
      </c>
      <c r="C61" s="409" t="s">
        <v>784</v>
      </c>
      <c r="D61" s="409" t="s">
        <v>785</v>
      </c>
      <c r="E61" s="409" t="s">
        <v>802</v>
      </c>
      <c r="F61" s="409" t="s">
        <v>803</v>
      </c>
      <c r="G61" s="409" t="s">
        <v>788</v>
      </c>
      <c r="H61" s="409" t="s">
        <v>609</v>
      </c>
    </row>
    <row r="62" spans="1:8" ht="11.25">
      <c r="A62" s="409">
        <v>61</v>
      </c>
      <c r="B62" s="409" t="s">
        <v>784</v>
      </c>
      <c r="C62" s="409" t="s">
        <v>784</v>
      </c>
      <c r="D62" s="409" t="s">
        <v>785</v>
      </c>
      <c r="E62" s="409" t="s">
        <v>804</v>
      </c>
      <c r="F62" s="409" t="s">
        <v>805</v>
      </c>
      <c r="G62" s="409" t="s">
        <v>788</v>
      </c>
      <c r="H62" s="409" t="s">
        <v>806</v>
      </c>
    </row>
    <row r="63" spans="1:8" ht="11.25">
      <c r="A63" s="409">
        <v>62</v>
      </c>
      <c r="B63" s="409" t="s">
        <v>784</v>
      </c>
      <c r="C63" s="409" t="s">
        <v>784</v>
      </c>
      <c r="D63" s="409" t="s">
        <v>785</v>
      </c>
      <c r="E63" s="409" t="s">
        <v>807</v>
      </c>
      <c r="F63" s="409" t="s">
        <v>808</v>
      </c>
      <c r="G63" s="409" t="s">
        <v>791</v>
      </c>
      <c r="H63" s="409" t="s">
        <v>609</v>
      </c>
    </row>
    <row r="64" spans="1:8" ht="11.25">
      <c r="A64" s="409">
        <v>63</v>
      </c>
      <c r="B64" s="409" t="s">
        <v>809</v>
      </c>
      <c r="C64" s="409" t="s">
        <v>809</v>
      </c>
      <c r="D64" s="409" t="s">
        <v>810</v>
      </c>
      <c r="E64" s="409" t="s">
        <v>811</v>
      </c>
      <c r="F64" s="409" t="s">
        <v>812</v>
      </c>
      <c r="G64" s="409" t="s">
        <v>813</v>
      </c>
      <c r="H64" s="409" t="s">
        <v>609</v>
      </c>
    </row>
    <row r="65" spans="1:8" ht="11.25">
      <c r="A65" s="409">
        <v>64</v>
      </c>
      <c r="B65" s="409" t="s">
        <v>814</v>
      </c>
      <c r="C65" s="409" t="s">
        <v>814</v>
      </c>
      <c r="D65" s="409" t="s">
        <v>815</v>
      </c>
      <c r="E65" s="409" t="s">
        <v>816</v>
      </c>
      <c r="F65" s="409" t="s">
        <v>817</v>
      </c>
      <c r="G65" s="409" t="s">
        <v>818</v>
      </c>
      <c r="H65" s="409" t="s">
        <v>609</v>
      </c>
    </row>
    <row r="66" spans="1:8" ht="11.25">
      <c r="A66" s="409">
        <v>65</v>
      </c>
      <c r="B66" s="409" t="s">
        <v>814</v>
      </c>
      <c r="C66" s="409" t="s">
        <v>814</v>
      </c>
      <c r="D66" s="409" t="s">
        <v>815</v>
      </c>
      <c r="E66" s="409" t="s">
        <v>819</v>
      </c>
      <c r="F66" s="409" t="s">
        <v>820</v>
      </c>
      <c r="G66" s="409" t="s">
        <v>821</v>
      </c>
      <c r="H66" s="409" t="s">
        <v>609</v>
      </c>
    </row>
    <row r="67" spans="1:8" ht="11.25">
      <c r="A67" s="409">
        <v>66</v>
      </c>
      <c r="B67" s="409" t="s">
        <v>814</v>
      </c>
      <c r="C67" s="409" t="s">
        <v>814</v>
      </c>
      <c r="D67" s="409" t="s">
        <v>815</v>
      </c>
      <c r="E67" s="409" t="s">
        <v>822</v>
      </c>
      <c r="F67" s="409" t="s">
        <v>823</v>
      </c>
      <c r="G67" s="409" t="s">
        <v>821</v>
      </c>
      <c r="H67" s="409" t="s">
        <v>609</v>
      </c>
    </row>
    <row r="68" spans="1:8" ht="11.25">
      <c r="A68" s="409">
        <v>67</v>
      </c>
      <c r="B68" s="409" t="s">
        <v>814</v>
      </c>
      <c r="C68" s="409" t="s">
        <v>814</v>
      </c>
      <c r="D68" s="409" t="s">
        <v>815</v>
      </c>
      <c r="E68" s="409" t="s">
        <v>824</v>
      </c>
      <c r="F68" s="409" t="s">
        <v>825</v>
      </c>
      <c r="G68" s="409" t="s">
        <v>821</v>
      </c>
      <c r="H68" s="409" t="s">
        <v>609</v>
      </c>
    </row>
    <row r="69" spans="1:8" ht="11.25">
      <c r="A69" s="409">
        <v>68</v>
      </c>
      <c r="B69" s="409" t="s">
        <v>826</v>
      </c>
      <c r="C69" s="409" t="s">
        <v>826</v>
      </c>
      <c r="D69" s="409" t="s">
        <v>827</v>
      </c>
      <c r="E69" s="409" t="s">
        <v>828</v>
      </c>
      <c r="F69" s="409" t="s">
        <v>829</v>
      </c>
      <c r="G69" s="409" t="s">
        <v>830</v>
      </c>
      <c r="H69" s="409" t="s">
        <v>609</v>
      </c>
    </row>
    <row r="70" spans="1:8" ht="11.25">
      <c r="A70" s="409">
        <v>69</v>
      </c>
      <c r="B70" s="409" t="s">
        <v>826</v>
      </c>
      <c r="C70" s="409" t="s">
        <v>826</v>
      </c>
      <c r="D70" s="409" t="s">
        <v>827</v>
      </c>
      <c r="E70" s="409" t="s">
        <v>831</v>
      </c>
      <c r="F70" s="409" t="s">
        <v>832</v>
      </c>
      <c r="G70" s="409" t="s">
        <v>833</v>
      </c>
      <c r="H70" s="409" t="s">
        <v>609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8" ht="11.25">
      <c r="A1" s="48" t="s">
        <v>834</v>
      </c>
      <c r="B1" s="48" t="s">
        <v>221</v>
      </c>
      <c r="C1" s="48" t="s">
        <v>222</v>
      </c>
      <c r="D1" s="48" t="s">
        <v>430</v>
      </c>
      <c r="E1" s="48" t="s">
        <v>223</v>
      </c>
      <c r="F1" s="48" t="s">
        <v>224</v>
      </c>
      <c r="G1" s="48" t="s">
        <v>225</v>
      </c>
      <c r="H1" s="48" t="s">
        <v>431</v>
      </c>
    </row>
    <row r="2" ht="11.25">
      <c r="A2" s="48">
        <v>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2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10" customWidth="1"/>
  </cols>
  <sheetData>
    <row r="1" spans="1:5" ht="11.25">
      <c r="A1" s="410" t="s">
        <v>221</v>
      </c>
      <c r="B1" s="410" t="s">
        <v>222</v>
      </c>
      <c r="C1" s="410" t="s">
        <v>862</v>
      </c>
      <c r="D1" s="410" t="s">
        <v>221</v>
      </c>
      <c r="E1" s="410" t="s">
        <v>863</v>
      </c>
    </row>
    <row r="2" spans="1:5" ht="11.25">
      <c r="A2" s="410" t="s">
        <v>604</v>
      </c>
      <c r="B2" s="410" t="s">
        <v>604</v>
      </c>
      <c r="C2" s="410" t="s">
        <v>605</v>
      </c>
      <c r="D2" s="410" t="s">
        <v>604</v>
      </c>
      <c r="E2" s="410" t="s">
        <v>840</v>
      </c>
    </row>
    <row r="3" spans="1:5" ht="11.25">
      <c r="A3" s="410" t="s">
        <v>614</v>
      </c>
      <c r="B3" s="410" t="s">
        <v>614</v>
      </c>
      <c r="C3" s="410" t="s">
        <v>615</v>
      </c>
      <c r="D3" s="410" t="s">
        <v>614</v>
      </c>
      <c r="E3" s="410" t="s">
        <v>841</v>
      </c>
    </row>
    <row r="4" spans="1:5" ht="11.25">
      <c r="A4" s="410" t="s">
        <v>631</v>
      </c>
      <c r="B4" s="410" t="s">
        <v>631</v>
      </c>
      <c r="C4" s="410" t="s">
        <v>632</v>
      </c>
      <c r="D4" s="410" t="s">
        <v>631</v>
      </c>
      <c r="E4" s="410" t="s">
        <v>842</v>
      </c>
    </row>
    <row r="5" spans="1:5" ht="11.25">
      <c r="A5" s="410" t="s">
        <v>636</v>
      </c>
      <c r="B5" s="410" t="s">
        <v>636</v>
      </c>
      <c r="C5" s="410" t="s">
        <v>637</v>
      </c>
      <c r="D5" s="410" t="s">
        <v>636</v>
      </c>
      <c r="E5" s="410" t="s">
        <v>843</v>
      </c>
    </row>
    <row r="6" spans="1:5" ht="11.25">
      <c r="A6" s="410" t="s">
        <v>641</v>
      </c>
      <c r="B6" s="410" t="s">
        <v>641</v>
      </c>
      <c r="C6" s="410" t="s">
        <v>642</v>
      </c>
      <c r="D6" s="410" t="s">
        <v>641</v>
      </c>
      <c r="E6" s="410" t="s">
        <v>844</v>
      </c>
    </row>
    <row r="7" spans="1:5" ht="11.25">
      <c r="A7" s="410" t="s">
        <v>641</v>
      </c>
      <c r="B7" s="410" t="s">
        <v>835</v>
      </c>
      <c r="C7" s="410" t="s">
        <v>836</v>
      </c>
      <c r="D7" s="410" t="s">
        <v>648</v>
      </c>
      <c r="E7" s="410" t="s">
        <v>845</v>
      </c>
    </row>
    <row r="8" spans="1:5" ht="11.25">
      <c r="A8" s="410" t="s">
        <v>648</v>
      </c>
      <c r="B8" s="410" t="s">
        <v>648</v>
      </c>
      <c r="C8" s="410" t="s">
        <v>649</v>
      </c>
      <c r="D8" s="410" t="s">
        <v>663</v>
      </c>
      <c r="E8" s="410" t="s">
        <v>846</v>
      </c>
    </row>
    <row r="9" spans="1:5" ht="11.25">
      <c r="A9" s="410" t="s">
        <v>663</v>
      </c>
      <c r="B9" s="410" t="s">
        <v>663</v>
      </c>
      <c r="C9" s="410" t="s">
        <v>664</v>
      </c>
      <c r="D9" s="410" t="s">
        <v>720</v>
      </c>
      <c r="E9" s="410" t="s">
        <v>847</v>
      </c>
    </row>
    <row r="10" spans="1:5" ht="11.25">
      <c r="A10" s="410" t="s">
        <v>663</v>
      </c>
      <c r="B10" s="410" t="s">
        <v>665</v>
      </c>
      <c r="C10" s="410" t="s">
        <v>664</v>
      </c>
      <c r="D10" s="410" t="s">
        <v>725</v>
      </c>
      <c r="E10" s="410" t="s">
        <v>848</v>
      </c>
    </row>
    <row r="11" spans="1:5" ht="11.25">
      <c r="A11" s="410" t="s">
        <v>720</v>
      </c>
      <c r="B11" s="410" t="s">
        <v>720</v>
      </c>
      <c r="C11" s="410" t="s">
        <v>721</v>
      </c>
      <c r="D11" s="410" t="s">
        <v>730</v>
      </c>
      <c r="E11" s="410" t="s">
        <v>849</v>
      </c>
    </row>
    <row r="12" spans="1:5" ht="11.25">
      <c r="A12" s="410" t="s">
        <v>725</v>
      </c>
      <c r="B12" s="410" t="s">
        <v>725</v>
      </c>
      <c r="C12" s="410" t="s">
        <v>837</v>
      </c>
      <c r="D12" s="410" t="s">
        <v>735</v>
      </c>
      <c r="E12" s="410" t="s">
        <v>850</v>
      </c>
    </row>
    <row r="13" spans="1:5" ht="11.25">
      <c r="A13" s="410" t="s">
        <v>730</v>
      </c>
      <c r="B13" s="410" t="s">
        <v>730</v>
      </c>
      <c r="C13" s="410" t="s">
        <v>731</v>
      </c>
      <c r="D13" s="410" t="s">
        <v>740</v>
      </c>
      <c r="E13" s="410" t="s">
        <v>851</v>
      </c>
    </row>
    <row r="14" spans="1:5" ht="11.25">
      <c r="A14" s="410" t="s">
        <v>735</v>
      </c>
      <c r="B14" s="410" t="s">
        <v>735</v>
      </c>
      <c r="C14" s="410" t="s">
        <v>736</v>
      </c>
      <c r="D14" s="410" t="s">
        <v>745</v>
      </c>
      <c r="E14" s="410" t="s">
        <v>852</v>
      </c>
    </row>
    <row r="15" spans="1:5" ht="11.25">
      <c r="A15" s="410" t="s">
        <v>740</v>
      </c>
      <c r="B15" s="410" t="s">
        <v>740</v>
      </c>
      <c r="C15" s="410" t="s">
        <v>741</v>
      </c>
      <c r="D15" s="410" t="s">
        <v>752</v>
      </c>
      <c r="E15" s="410" t="s">
        <v>853</v>
      </c>
    </row>
    <row r="16" spans="1:5" ht="11.25">
      <c r="A16" s="410" t="s">
        <v>745</v>
      </c>
      <c r="B16" s="410" t="s">
        <v>745</v>
      </c>
      <c r="C16" s="410" t="s">
        <v>746</v>
      </c>
      <c r="D16" s="410" t="s">
        <v>757</v>
      </c>
      <c r="E16" s="410" t="s">
        <v>854</v>
      </c>
    </row>
    <row r="17" spans="1:5" ht="11.25">
      <c r="A17" s="410" t="s">
        <v>752</v>
      </c>
      <c r="B17" s="410" t="s">
        <v>752</v>
      </c>
      <c r="C17" s="410" t="s">
        <v>753</v>
      </c>
      <c r="D17" s="410" t="s">
        <v>762</v>
      </c>
      <c r="E17" s="410" t="s">
        <v>855</v>
      </c>
    </row>
    <row r="18" spans="1:5" ht="11.25">
      <c r="A18" s="410" t="s">
        <v>757</v>
      </c>
      <c r="B18" s="410" t="s">
        <v>757</v>
      </c>
      <c r="C18" s="410" t="s">
        <v>758</v>
      </c>
      <c r="D18" s="410" t="s">
        <v>767</v>
      </c>
      <c r="E18" s="410" t="s">
        <v>856</v>
      </c>
    </row>
    <row r="19" spans="1:5" ht="11.25">
      <c r="A19" s="410" t="s">
        <v>762</v>
      </c>
      <c r="B19" s="410" t="s">
        <v>762</v>
      </c>
      <c r="C19" s="410" t="s">
        <v>763</v>
      </c>
      <c r="D19" s="410" t="s">
        <v>779</v>
      </c>
      <c r="E19" s="410" t="s">
        <v>857</v>
      </c>
    </row>
    <row r="20" spans="1:5" ht="11.25">
      <c r="A20" s="410" t="s">
        <v>767</v>
      </c>
      <c r="B20" s="410" t="s">
        <v>767</v>
      </c>
      <c r="C20" s="410" t="s">
        <v>768</v>
      </c>
      <c r="D20" s="410" t="s">
        <v>784</v>
      </c>
      <c r="E20" s="410" t="s">
        <v>858</v>
      </c>
    </row>
    <row r="21" spans="1:5" ht="11.25">
      <c r="A21" s="410" t="s">
        <v>779</v>
      </c>
      <c r="B21" s="410" t="s">
        <v>779</v>
      </c>
      <c r="C21" s="410" t="s">
        <v>780</v>
      </c>
      <c r="D21" s="410" t="s">
        <v>809</v>
      </c>
      <c r="E21" s="410" t="s">
        <v>859</v>
      </c>
    </row>
    <row r="22" spans="1:5" ht="11.25">
      <c r="A22" s="410" t="s">
        <v>784</v>
      </c>
      <c r="B22" s="410" t="s">
        <v>784</v>
      </c>
      <c r="C22" s="410" t="s">
        <v>785</v>
      </c>
      <c r="D22" s="410" t="s">
        <v>814</v>
      </c>
      <c r="E22" s="410" t="s">
        <v>860</v>
      </c>
    </row>
    <row r="23" spans="1:5" ht="11.25">
      <c r="A23" s="410" t="s">
        <v>809</v>
      </c>
      <c r="B23" s="410" t="s">
        <v>809</v>
      </c>
      <c r="C23" s="410" t="s">
        <v>810</v>
      </c>
      <c r="D23" s="410" t="s">
        <v>826</v>
      </c>
      <c r="E23" s="410" t="s">
        <v>861</v>
      </c>
    </row>
    <row r="24" spans="1:3" ht="11.25">
      <c r="A24" s="410" t="s">
        <v>814</v>
      </c>
      <c r="B24" s="410" t="s">
        <v>838</v>
      </c>
      <c r="C24" s="410" t="s">
        <v>839</v>
      </c>
    </row>
    <row r="25" spans="1:3" ht="11.25">
      <c r="A25" s="410" t="s">
        <v>814</v>
      </c>
      <c r="B25" s="410" t="s">
        <v>814</v>
      </c>
      <c r="C25" s="410" t="s">
        <v>815</v>
      </c>
    </row>
    <row r="26" spans="1:3" ht="11.25">
      <c r="A26" s="410" t="s">
        <v>826</v>
      </c>
      <c r="B26" s="410" t="s">
        <v>826</v>
      </c>
      <c r="C26" s="410" t="s">
        <v>827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31" customWidth="1"/>
  </cols>
  <sheetData>
    <row r="2" ht="12.75">
      <c r="F2" s="232">
        <v>5</v>
      </c>
    </row>
    <row r="3" spans="4:9" ht="16.5" customHeight="1" thickBot="1">
      <c r="D3" s="453" t="s">
        <v>139</v>
      </c>
      <c r="E3" s="453"/>
      <c r="F3" s="450" t="s">
        <v>246</v>
      </c>
      <c r="G3" s="451"/>
      <c r="H3" s="451"/>
      <c r="I3" s="452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186</v>
      </c>
      <c r="AW1" s="6" t="s">
        <v>187</v>
      </c>
      <c r="AX1" s="6" t="s">
        <v>432</v>
      </c>
      <c r="AY1" s="6" t="s">
        <v>433</v>
      </c>
      <c r="AZ1" s="6" t="s">
        <v>434</v>
      </c>
      <c r="BA1" s="7" t="s">
        <v>435</v>
      </c>
      <c r="BB1" s="6" t="s">
        <v>436</v>
      </c>
      <c r="BC1" s="6" t="s">
        <v>437</v>
      </c>
      <c r="BD1" s="6" t="s">
        <v>438</v>
      </c>
      <c r="BE1" s="6" t="s">
        <v>439</v>
      </c>
    </row>
    <row r="2" spans="48:57" ht="12.75" customHeight="1">
      <c r="AV2" s="7" t="s">
        <v>440</v>
      </c>
      <c r="AW2" s="9" t="s">
        <v>432</v>
      </c>
      <c r="AX2" s="7" t="s">
        <v>234</v>
      </c>
      <c r="AY2" s="7" t="s">
        <v>234</v>
      </c>
      <c r="AZ2" s="7" t="s">
        <v>234</v>
      </c>
      <c r="BA2" s="7" t="s">
        <v>234</v>
      </c>
      <c r="BB2" s="7" t="s">
        <v>234</v>
      </c>
      <c r="BC2" s="7" t="s">
        <v>234</v>
      </c>
      <c r="BD2" s="7" t="s">
        <v>234</v>
      </c>
      <c r="BE2" s="7" t="s">
        <v>234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441</v>
      </c>
      <c r="AW3" s="9" t="s">
        <v>434</v>
      </c>
      <c r="AX3" s="7" t="s">
        <v>442</v>
      </c>
      <c r="AY3" s="7" t="s">
        <v>443</v>
      </c>
      <c r="AZ3" s="7" t="s">
        <v>444</v>
      </c>
      <c r="BA3" s="7" t="s">
        <v>445</v>
      </c>
      <c r="BB3" s="7" t="s">
        <v>446</v>
      </c>
      <c r="BC3" s="7" t="s">
        <v>447</v>
      </c>
      <c r="BD3" s="7" t="s">
        <v>448</v>
      </c>
      <c r="BE3" s="7" t="s">
        <v>449</v>
      </c>
    </row>
    <row r="4" spans="3:57" ht="11.25">
      <c r="C4" s="13"/>
      <c r="D4" s="606" t="s">
        <v>450</v>
      </c>
      <c r="E4" s="607"/>
      <c r="F4" s="607"/>
      <c r="G4" s="607"/>
      <c r="H4" s="607"/>
      <c r="I4" s="607"/>
      <c r="J4" s="607"/>
      <c r="K4" s="608"/>
      <c r="L4" s="14"/>
      <c r="AV4" s="7" t="s">
        <v>451</v>
      </c>
      <c r="AW4" s="9" t="s">
        <v>435</v>
      </c>
      <c r="AX4" s="7" t="s">
        <v>452</v>
      </c>
      <c r="AY4" s="7" t="s">
        <v>453</v>
      </c>
      <c r="AZ4" s="7" t="s">
        <v>454</v>
      </c>
      <c r="BA4" s="7" t="s">
        <v>455</v>
      </c>
      <c r="BB4" s="7" t="s">
        <v>456</v>
      </c>
      <c r="BC4" s="7" t="s">
        <v>457</v>
      </c>
      <c r="BD4" s="7" t="s">
        <v>458</v>
      </c>
      <c r="BE4" s="7" t="s">
        <v>459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460</v>
      </c>
      <c r="AW5" s="9" t="s">
        <v>436</v>
      </c>
      <c r="AX5" s="7" t="s">
        <v>461</v>
      </c>
      <c r="AY5" s="7" t="s">
        <v>462</v>
      </c>
      <c r="AZ5" s="7" t="s">
        <v>463</v>
      </c>
      <c r="BB5" s="7" t="s">
        <v>464</v>
      </c>
      <c r="BC5" s="7" t="s">
        <v>23</v>
      </c>
      <c r="BE5" s="7" t="s">
        <v>24</v>
      </c>
    </row>
    <row r="6" spans="3:54" ht="11.25">
      <c r="C6" s="13"/>
      <c r="D6" s="613" t="s">
        <v>25</v>
      </c>
      <c r="E6" s="614"/>
      <c r="F6" s="614"/>
      <c r="G6" s="614"/>
      <c r="H6" s="614"/>
      <c r="I6" s="614"/>
      <c r="J6" s="614"/>
      <c r="K6" s="615"/>
      <c r="L6" s="14"/>
      <c r="AV6" s="7" t="s">
        <v>26</v>
      </c>
      <c r="AW6" s="9" t="s">
        <v>437</v>
      </c>
      <c r="AX6" s="7" t="s">
        <v>27</v>
      </c>
      <c r="AY6" s="7" t="s">
        <v>28</v>
      </c>
      <c r="BB6" s="7" t="s">
        <v>29</v>
      </c>
    </row>
    <row r="7" spans="3:51" ht="11.25">
      <c r="C7" s="13"/>
      <c r="D7" s="16" t="s">
        <v>30</v>
      </c>
      <c r="E7" s="17" t="s">
        <v>83</v>
      </c>
      <c r="F7" s="611"/>
      <c r="G7" s="611"/>
      <c r="H7" s="611"/>
      <c r="I7" s="611"/>
      <c r="J7" s="611"/>
      <c r="K7" s="612"/>
      <c r="L7" s="14"/>
      <c r="AV7" s="7" t="s">
        <v>31</v>
      </c>
      <c r="AW7" s="9" t="s">
        <v>438</v>
      </c>
      <c r="AX7" s="7" t="s">
        <v>32</v>
      </c>
      <c r="AY7" s="7" t="s">
        <v>33</v>
      </c>
    </row>
    <row r="8" spans="3:51" ht="29.25" customHeight="1">
      <c r="C8" s="13"/>
      <c r="D8" s="16" t="s">
        <v>34</v>
      </c>
      <c r="E8" s="18" t="s">
        <v>35</v>
      </c>
      <c r="F8" s="611"/>
      <c r="G8" s="611"/>
      <c r="H8" s="611"/>
      <c r="I8" s="611"/>
      <c r="J8" s="611"/>
      <c r="K8" s="612"/>
      <c r="L8" s="14"/>
      <c r="AV8" s="7" t="s">
        <v>36</v>
      </c>
      <c r="AW8" s="9" t="s">
        <v>433</v>
      </c>
      <c r="AX8" s="7" t="s">
        <v>37</v>
      </c>
      <c r="AY8" s="7" t="s">
        <v>38</v>
      </c>
    </row>
    <row r="9" spans="3:51" ht="29.25" customHeight="1">
      <c r="C9" s="13"/>
      <c r="D9" s="16" t="s">
        <v>39</v>
      </c>
      <c r="E9" s="18" t="s">
        <v>40</v>
      </c>
      <c r="F9" s="611"/>
      <c r="G9" s="611"/>
      <c r="H9" s="611"/>
      <c r="I9" s="611"/>
      <c r="J9" s="611"/>
      <c r="K9" s="612"/>
      <c r="L9" s="14"/>
      <c r="AV9" s="7" t="s">
        <v>41</v>
      </c>
      <c r="AW9" s="9" t="s">
        <v>439</v>
      </c>
      <c r="AX9" s="7" t="s">
        <v>42</v>
      </c>
      <c r="AY9" s="7" t="s">
        <v>43</v>
      </c>
    </row>
    <row r="10" spans="3:51" ht="11.25">
      <c r="C10" s="13"/>
      <c r="D10" s="16" t="s">
        <v>44</v>
      </c>
      <c r="E10" s="17" t="s">
        <v>45</v>
      </c>
      <c r="F10" s="609"/>
      <c r="G10" s="609"/>
      <c r="H10" s="609"/>
      <c r="I10" s="609"/>
      <c r="J10" s="609"/>
      <c r="K10" s="610"/>
      <c r="L10" s="14"/>
      <c r="AX10" s="7" t="s">
        <v>46</v>
      </c>
      <c r="AY10" s="7" t="s">
        <v>47</v>
      </c>
    </row>
    <row r="11" spans="3:51" ht="11.25">
      <c r="C11" s="13"/>
      <c r="D11" s="16" t="s">
        <v>48</v>
      </c>
      <c r="E11" s="17" t="s">
        <v>49</v>
      </c>
      <c r="F11" s="609"/>
      <c r="G11" s="609"/>
      <c r="H11" s="609"/>
      <c r="I11" s="609"/>
      <c r="J11" s="609"/>
      <c r="K11" s="610"/>
      <c r="L11" s="14"/>
      <c r="N11" s="19"/>
      <c r="AX11" s="7" t="s">
        <v>50</v>
      </c>
      <c r="AY11" s="7" t="s">
        <v>51</v>
      </c>
    </row>
    <row r="12" spans="3:51" ht="22.5">
      <c r="C12" s="13"/>
      <c r="D12" s="16" t="s">
        <v>52</v>
      </c>
      <c r="E12" s="18" t="s">
        <v>53</v>
      </c>
      <c r="F12" s="609"/>
      <c r="G12" s="609"/>
      <c r="H12" s="609"/>
      <c r="I12" s="609"/>
      <c r="J12" s="609"/>
      <c r="K12" s="610"/>
      <c r="L12" s="14"/>
      <c r="N12" s="19"/>
      <c r="AX12" s="7" t="s">
        <v>54</v>
      </c>
      <c r="AY12" s="7" t="s">
        <v>227</v>
      </c>
    </row>
    <row r="13" spans="3:51" ht="11.25">
      <c r="C13" s="13"/>
      <c r="D13" s="16" t="s">
        <v>228</v>
      </c>
      <c r="E13" s="17" t="s">
        <v>229</v>
      </c>
      <c r="F13" s="609"/>
      <c r="G13" s="609"/>
      <c r="H13" s="609"/>
      <c r="I13" s="609"/>
      <c r="J13" s="609"/>
      <c r="K13" s="610"/>
      <c r="L13" s="14"/>
      <c r="N13" s="19"/>
      <c r="AY13" s="7" t="s">
        <v>188</v>
      </c>
    </row>
    <row r="14" spans="3:51" ht="29.25" customHeight="1">
      <c r="C14" s="13"/>
      <c r="D14" s="16" t="s">
        <v>189</v>
      </c>
      <c r="E14" s="17" t="s">
        <v>190</v>
      </c>
      <c r="F14" s="609"/>
      <c r="G14" s="609"/>
      <c r="H14" s="609"/>
      <c r="I14" s="609"/>
      <c r="J14" s="609"/>
      <c r="K14" s="610"/>
      <c r="L14" s="14"/>
      <c r="N14" s="19"/>
      <c r="AY14" s="7" t="s">
        <v>191</v>
      </c>
    </row>
    <row r="15" spans="3:51" ht="21.75" customHeight="1">
      <c r="C15" s="13"/>
      <c r="D15" s="16" t="s">
        <v>192</v>
      </c>
      <c r="E15" s="17" t="s">
        <v>193</v>
      </c>
      <c r="F15" s="42"/>
      <c r="G15" s="616" t="s">
        <v>194</v>
      </c>
      <c r="H15" s="616"/>
      <c r="I15" s="616"/>
      <c r="J15" s="616"/>
      <c r="K15" s="3"/>
      <c r="L15" s="14"/>
      <c r="N15" s="19"/>
      <c r="AY15" s="7" t="s">
        <v>195</v>
      </c>
    </row>
    <row r="16" spans="3:51" ht="12" thickBot="1">
      <c r="C16" s="13"/>
      <c r="D16" s="21" t="s">
        <v>196</v>
      </c>
      <c r="E16" s="22" t="s">
        <v>197</v>
      </c>
      <c r="F16" s="617"/>
      <c r="G16" s="617"/>
      <c r="H16" s="617"/>
      <c r="I16" s="617"/>
      <c r="J16" s="617"/>
      <c r="K16" s="618"/>
      <c r="L16" s="14"/>
      <c r="N16" s="19"/>
      <c r="AY16" s="7" t="s">
        <v>199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200</v>
      </c>
    </row>
    <row r="18" spans="3:14" ht="11.25">
      <c r="C18" s="13"/>
      <c r="D18" s="613" t="s">
        <v>201</v>
      </c>
      <c r="E18" s="614"/>
      <c r="F18" s="614"/>
      <c r="G18" s="614"/>
      <c r="H18" s="614"/>
      <c r="I18" s="614"/>
      <c r="J18" s="614"/>
      <c r="K18" s="615"/>
      <c r="L18" s="14"/>
      <c r="N18" s="19"/>
    </row>
    <row r="19" spans="3:14" ht="11.25">
      <c r="C19" s="13"/>
      <c r="D19" s="16" t="s">
        <v>80</v>
      </c>
      <c r="E19" s="17" t="s">
        <v>202</v>
      </c>
      <c r="F19" s="609"/>
      <c r="G19" s="609"/>
      <c r="H19" s="609"/>
      <c r="I19" s="609"/>
      <c r="J19" s="609"/>
      <c r="K19" s="610"/>
      <c r="L19" s="14"/>
      <c r="N19" s="19"/>
    </row>
    <row r="20" spans="3:14" ht="22.5">
      <c r="C20" s="13"/>
      <c r="D20" s="16" t="s">
        <v>81</v>
      </c>
      <c r="E20" s="23" t="s">
        <v>203</v>
      </c>
      <c r="F20" s="611"/>
      <c r="G20" s="611"/>
      <c r="H20" s="611"/>
      <c r="I20" s="611"/>
      <c r="J20" s="611"/>
      <c r="K20" s="612"/>
      <c r="L20" s="14"/>
      <c r="N20" s="19"/>
    </row>
    <row r="21" spans="3:14" ht="11.25">
      <c r="C21" s="13"/>
      <c r="D21" s="16" t="s">
        <v>82</v>
      </c>
      <c r="E21" s="23" t="s">
        <v>204</v>
      </c>
      <c r="F21" s="611"/>
      <c r="G21" s="611"/>
      <c r="H21" s="611"/>
      <c r="I21" s="611"/>
      <c r="J21" s="611"/>
      <c r="K21" s="612"/>
      <c r="L21" s="14"/>
      <c r="N21" s="19"/>
    </row>
    <row r="22" spans="3:14" ht="22.5">
      <c r="C22" s="13"/>
      <c r="D22" s="16" t="s">
        <v>205</v>
      </c>
      <c r="E22" s="23" t="s">
        <v>206</v>
      </c>
      <c r="F22" s="611"/>
      <c r="G22" s="611"/>
      <c r="H22" s="611"/>
      <c r="I22" s="611"/>
      <c r="J22" s="611"/>
      <c r="K22" s="612"/>
      <c r="L22" s="14"/>
      <c r="N22" s="19"/>
    </row>
    <row r="23" spans="3:14" ht="22.5">
      <c r="C23" s="13"/>
      <c r="D23" s="16" t="s">
        <v>207</v>
      </c>
      <c r="E23" s="23" t="s">
        <v>208</v>
      </c>
      <c r="F23" s="611"/>
      <c r="G23" s="611"/>
      <c r="H23" s="611"/>
      <c r="I23" s="611"/>
      <c r="J23" s="611"/>
      <c r="K23" s="612"/>
      <c r="L23" s="14"/>
      <c r="N23" s="19"/>
    </row>
    <row r="24" spans="3:14" ht="23.25" thickBot="1">
      <c r="C24" s="13"/>
      <c r="D24" s="21" t="s">
        <v>209</v>
      </c>
      <c r="E24" s="24" t="s">
        <v>210</v>
      </c>
      <c r="F24" s="617"/>
      <c r="G24" s="617"/>
      <c r="H24" s="617"/>
      <c r="I24" s="617"/>
      <c r="J24" s="617"/>
      <c r="K24" s="618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623" t="s">
        <v>211</v>
      </c>
      <c r="E26" s="624"/>
      <c r="F26" s="624"/>
      <c r="G26" s="624"/>
      <c r="H26" s="624"/>
      <c r="I26" s="624"/>
      <c r="J26" s="624"/>
      <c r="K26" s="625"/>
      <c r="L26" s="14"/>
      <c r="N26" s="19"/>
    </row>
    <row r="27" spans="3:14" ht="11.25">
      <c r="C27" s="13" t="s">
        <v>212</v>
      </c>
      <c r="D27" s="16" t="s">
        <v>184</v>
      </c>
      <c r="E27" s="23" t="s">
        <v>213</v>
      </c>
      <c r="F27" s="611"/>
      <c r="G27" s="611"/>
      <c r="H27" s="611"/>
      <c r="I27" s="611"/>
      <c r="J27" s="611"/>
      <c r="K27" s="612"/>
      <c r="L27" s="14"/>
      <c r="N27" s="19"/>
    </row>
    <row r="28" spans="3:14" ht="12" thickBot="1">
      <c r="C28" s="13" t="s">
        <v>214</v>
      </c>
      <c r="D28" s="626" t="s">
        <v>215</v>
      </c>
      <c r="E28" s="627"/>
      <c r="F28" s="627"/>
      <c r="G28" s="627"/>
      <c r="H28" s="627"/>
      <c r="I28" s="627"/>
      <c r="J28" s="627"/>
      <c r="K28" s="628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623" t="s">
        <v>216</v>
      </c>
      <c r="E30" s="624"/>
      <c r="F30" s="624"/>
      <c r="G30" s="624"/>
      <c r="H30" s="624"/>
      <c r="I30" s="624"/>
      <c r="J30" s="624"/>
      <c r="K30" s="625"/>
      <c r="L30" s="14"/>
      <c r="N30" s="19"/>
    </row>
    <row r="31" spans="3:14" ht="12" thickBot="1">
      <c r="C31" s="13"/>
      <c r="D31" s="26" t="s">
        <v>185</v>
      </c>
      <c r="E31" s="27" t="s">
        <v>217</v>
      </c>
      <c r="F31" s="619"/>
      <c r="G31" s="619"/>
      <c r="H31" s="619"/>
      <c r="I31" s="619"/>
      <c r="J31" s="619"/>
      <c r="K31" s="620"/>
      <c r="L31" s="14"/>
      <c r="N31" s="19"/>
    </row>
    <row r="32" spans="3:14" ht="22.5">
      <c r="C32" s="13"/>
      <c r="D32" s="28"/>
      <c r="E32" s="29" t="s">
        <v>218</v>
      </c>
      <c r="F32" s="29" t="s">
        <v>219</v>
      </c>
      <c r="G32" s="30" t="s">
        <v>220</v>
      </c>
      <c r="H32" s="621" t="s">
        <v>64</v>
      </c>
      <c r="I32" s="621"/>
      <c r="J32" s="621"/>
      <c r="K32" s="622"/>
      <c r="L32" s="14"/>
      <c r="N32" s="19"/>
    </row>
    <row r="33" spans="3:14" ht="11.25">
      <c r="C33" s="13" t="s">
        <v>212</v>
      </c>
      <c r="D33" s="16" t="s">
        <v>65</v>
      </c>
      <c r="E33" s="23" t="s">
        <v>66</v>
      </c>
      <c r="F33" s="43"/>
      <c r="G33" s="43"/>
      <c r="H33" s="611"/>
      <c r="I33" s="611"/>
      <c r="J33" s="611"/>
      <c r="K33" s="612"/>
      <c r="L33" s="14"/>
      <c r="N33" s="19"/>
    </row>
    <row r="34" spans="3:14" ht="12" thickBot="1">
      <c r="C34" s="13" t="s">
        <v>214</v>
      </c>
      <c r="D34" s="626" t="s">
        <v>67</v>
      </c>
      <c r="E34" s="627"/>
      <c r="F34" s="627"/>
      <c r="G34" s="627"/>
      <c r="H34" s="627"/>
      <c r="I34" s="627"/>
      <c r="J34" s="627"/>
      <c r="K34" s="628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623" t="s">
        <v>68</v>
      </c>
      <c r="E36" s="624"/>
      <c r="F36" s="624"/>
      <c r="G36" s="624"/>
      <c r="H36" s="624"/>
      <c r="I36" s="624"/>
      <c r="J36" s="624"/>
      <c r="K36" s="625"/>
      <c r="L36" s="14"/>
      <c r="N36" s="19"/>
    </row>
    <row r="37" spans="3:14" ht="24.75" customHeight="1">
      <c r="C37" s="13"/>
      <c r="D37" s="31"/>
      <c r="E37" s="20" t="s">
        <v>69</v>
      </c>
      <c r="F37" s="20" t="s">
        <v>70</v>
      </c>
      <c r="G37" s="20" t="s">
        <v>71</v>
      </c>
      <c r="H37" s="20" t="s">
        <v>72</v>
      </c>
      <c r="I37" s="640" t="s">
        <v>73</v>
      </c>
      <c r="J37" s="641"/>
      <c r="K37" s="642"/>
      <c r="L37" s="14"/>
      <c r="N37" s="19"/>
    </row>
    <row r="38" spans="3:12" ht="11.25">
      <c r="C38" s="13" t="s">
        <v>212</v>
      </c>
      <c r="D38" s="16" t="s">
        <v>74</v>
      </c>
      <c r="E38" s="43"/>
      <c r="F38" s="43"/>
      <c r="G38" s="43"/>
      <c r="H38" s="43"/>
      <c r="I38" s="603"/>
      <c r="J38" s="604"/>
      <c r="K38" s="605"/>
      <c r="L38" s="14"/>
    </row>
    <row r="39" spans="3:12" ht="11.25">
      <c r="C39" s="1" t="s">
        <v>100</v>
      </c>
      <c r="D39" s="16" t="s">
        <v>101</v>
      </c>
      <c r="E39" s="43"/>
      <c r="F39" s="43"/>
      <c r="G39" s="43"/>
      <c r="H39" s="43"/>
      <c r="I39" s="603"/>
      <c r="J39" s="604"/>
      <c r="K39" s="605"/>
      <c r="L39" s="14"/>
    </row>
    <row r="40" spans="3:12" ht="11.25">
      <c r="C40" s="1" t="s">
        <v>100</v>
      </c>
      <c r="D40" s="16" t="s">
        <v>103</v>
      </c>
      <c r="E40" s="43"/>
      <c r="F40" s="43"/>
      <c r="G40" s="43"/>
      <c r="H40" s="43"/>
      <c r="I40" s="603"/>
      <c r="J40" s="604"/>
      <c r="K40" s="605"/>
      <c r="L40" s="14"/>
    </row>
    <row r="41" spans="3:12" ht="11.25">
      <c r="C41" s="1" t="s">
        <v>100</v>
      </c>
      <c r="D41" s="16" t="s">
        <v>104</v>
      </c>
      <c r="E41" s="43"/>
      <c r="F41" s="43"/>
      <c r="G41" s="43"/>
      <c r="H41" s="43"/>
      <c r="I41" s="603"/>
      <c r="J41" s="604"/>
      <c r="K41" s="605"/>
      <c r="L41" s="14"/>
    </row>
    <row r="42" spans="3:12" ht="11.25">
      <c r="C42" s="1" t="s">
        <v>100</v>
      </c>
      <c r="D42" s="16" t="s">
        <v>106</v>
      </c>
      <c r="E42" s="43"/>
      <c r="F42" s="43"/>
      <c r="G42" s="43"/>
      <c r="H42" s="43"/>
      <c r="I42" s="603"/>
      <c r="J42" s="604"/>
      <c r="K42" s="605"/>
      <c r="L42" s="14"/>
    </row>
    <row r="43" spans="3:12" ht="11.25">
      <c r="C43" s="1" t="s">
        <v>100</v>
      </c>
      <c r="D43" s="16" t="s">
        <v>107</v>
      </c>
      <c r="E43" s="43"/>
      <c r="F43" s="43"/>
      <c r="G43" s="43"/>
      <c r="H43" s="43"/>
      <c r="I43" s="603"/>
      <c r="J43" s="604"/>
      <c r="K43" s="605"/>
      <c r="L43" s="14"/>
    </row>
    <row r="44" spans="3:12" ht="11.25">
      <c r="C44" s="1" t="s">
        <v>100</v>
      </c>
      <c r="D44" s="16" t="s">
        <v>108</v>
      </c>
      <c r="E44" s="43"/>
      <c r="F44" s="43"/>
      <c r="G44" s="43"/>
      <c r="H44" s="43"/>
      <c r="I44" s="603"/>
      <c r="J44" s="604"/>
      <c r="K44" s="605"/>
      <c r="L44" s="14"/>
    </row>
    <row r="45" spans="3:12" ht="11.25">
      <c r="C45" s="1" t="s">
        <v>100</v>
      </c>
      <c r="D45" s="16" t="s">
        <v>109</v>
      </c>
      <c r="E45" s="43"/>
      <c r="F45" s="43"/>
      <c r="G45" s="43"/>
      <c r="H45" s="43"/>
      <c r="I45" s="603"/>
      <c r="J45" s="604"/>
      <c r="K45" s="605"/>
      <c r="L45" s="14"/>
    </row>
    <row r="46" spans="3:12" ht="11.25">
      <c r="C46" s="1" t="s">
        <v>100</v>
      </c>
      <c r="D46" s="16" t="s">
        <v>110</v>
      </c>
      <c r="E46" s="43"/>
      <c r="F46" s="43"/>
      <c r="G46" s="43"/>
      <c r="H46" s="43"/>
      <c r="I46" s="603"/>
      <c r="J46" s="604"/>
      <c r="K46" s="605"/>
      <c r="L46" s="14"/>
    </row>
    <row r="47" spans="3:12" ht="11.25">
      <c r="C47" s="1" t="s">
        <v>100</v>
      </c>
      <c r="D47" s="16" t="s">
        <v>111</v>
      </c>
      <c r="E47" s="43"/>
      <c r="F47" s="43"/>
      <c r="G47" s="43"/>
      <c r="H47" s="43"/>
      <c r="I47" s="603"/>
      <c r="J47" s="604"/>
      <c r="K47" s="605"/>
      <c r="L47" s="14"/>
    </row>
    <row r="48" spans="3:12" ht="11.25">
      <c r="C48" s="1" t="s">
        <v>100</v>
      </c>
      <c r="D48" s="16" t="s">
        <v>112</v>
      </c>
      <c r="E48" s="43"/>
      <c r="F48" s="43"/>
      <c r="G48" s="43"/>
      <c r="H48" s="43"/>
      <c r="I48" s="603"/>
      <c r="J48" s="604"/>
      <c r="K48" s="605"/>
      <c r="L48" s="14"/>
    </row>
    <row r="49" spans="3:12" ht="11.25">
      <c r="C49" s="1" t="s">
        <v>100</v>
      </c>
      <c r="D49" s="16" t="s">
        <v>113</v>
      </c>
      <c r="E49" s="43"/>
      <c r="F49" s="43"/>
      <c r="G49" s="43"/>
      <c r="H49" s="43"/>
      <c r="I49" s="603"/>
      <c r="J49" s="604"/>
      <c r="K49" s="605"/>
      <c r="L49" s="14"/>
    </row>
    <row r="50" spans="3:12" ht="11.25">
      <c r="C50" s="1" t="s">
        <v>100</v>
      </c>
      <c r="D50" s="16" t="s">
        <v>114</v>
      </c>
      <c r="E50" s="43"/>
      <c r="F50" s="43"/>
      <c r="G50" s="43"/>
      <c r="H50" s="43"/>
      <c r="I50" s="603"/>
      <c r="J50" s="604"/>
      <c r="K50" s="605"/>
      <c r="L50" s="14"/>
    </row>
    <row r="51" spans="3:12" ht="11.25">
      <c r="C51" s="1" t="s">
        <v>100</v>
      </c>
      <c r="D51" s="16" t="s">
        <v>115</v>
      </c>
      <c r="E51" s="43"/>
      <c r="F51" s="43"/>
      <c r="G51" s="43"/>
      <c r="H51" s="43"/>
      <c r="I51" s="603"/>
      <c r="J51" s="604"/>
      <c r="K51" s="605"/>
      <c r="L51" s="14"/>
    </row>
    <row r="52" spans="3:12" ht="11.25">
      <c r="C52" s="1" t="s">
        <v>100</v>
      </c>
      <c r="D52" s="16" t="s">
        <v>116</v>
      </c>
      <c r="E52" s="43"/>
      <c r="F52" s="43"/>
      <c r="G52" s="43"/>
      <c r="H52" s="43"/>
      <c r="I52" s="603"/>
      <c r="J52" s="604"/>
      <c r="K52" s="605"/>
      <c r="L52" s="14"/>
    </row>
    <row r="53" spans="3:12" ht="11.25">
      <c r="C53" s="1" t="s">
        <v>100</v>
      </c>
      <c r="D53" s="16" t="s">
        <v>121</v>
      </c>
      <c r="E53" s="43"/>
      <c r="F53" s="43"/>
      <c r="G53" s="43"/>
      <c r="H53" s="43"/>
      <c r="I53" s="603"/>
      <c r="J53" s="604"/>
      <c r="K53" s="605"/>
      <c r="L53" s="14"/>
    </row>
    <row r="54" spans="3:12" ht="11.25">
      <c r="C54" s="1" t="s">
        <v>100</v>
      </c>
      <c r="D54" s="16" t="s">
        <v>122</v>
      </c>
      <c r="E54" s="43"/>
      <c r="F54" s="43"/>
      <c r="G54" s="43"/>
      <c r="H54" s="43"/>
      <c r="I54" s="603"/>
      <c r="J54" s="604"/>
      <c r="K54" s="605"/>
      <c r="L54" s="14"/>
    </row>
    <row r="55" spans="3:14" ht="12" thickBot="1">
      <c r="C55" s="13" t="s">
        <v>214</v>
      </c>
      <c r="D55" s="626" t="s">
        <v>75</v>
      </c>
      <c r="E55" s="627"/>
      <c r="F55" s="627"/>
      <c r="G55" s="627"/>
      <c r="H55" s="627"/>
      <c r="I55" s="627"/>
      <c r="J55" s="627"/>
      <c r="K55" s="628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637" t="s">
        <v>76</v>
      </c>
      <c r="E57" s="638"/>
      <c r="F57" s="638"/>
      <c r="G57" s="638"/>
      <c r="H57" s="638"/>
      <c r="I57" s="638"/>
      <c r="J57" s="638"/>
      <c r="K57" s="639"/>
      <c r="L57" s="14"/>
      <c r="N57" s="19"/>
    </row>
    <row r="58" spans="3:14" ht="22.5">
      <c r="C58" s="13"/>
      <c r="D58" s="16" t="s">
        <v>77</v>
      </c>
      <c r="E58" s="23" t="s">
        <v>78</v>
      </c>
      <c r="F58" s="631"/>
      <c r="G58" s="632"/>
      <c r="H58" s="632"/>
      <c r="I58" s="632"/>
      <c r="J58" s="632"/>
      <c r="K58" s="633"/>
      <c r="L58" s="14"/>
      <c r="N58" s="19"/>
    </row>
    <row r="59" spans="3:14" ht="11.25">
      <c r="C59" s="13"/>
      <c r="D59" s="16" t="s">
        <v>79</v>
      </c>
      <c r="E59" s="23" t="s">
        <v>180</v>
      </c>
      <c r="F59" s="634"/>
      <c r="G59" s="635"/>
      <c r="H59" s="635"/>
      <c r="I59" s="635"/>
      <c r="J59" s="635"/>
      <c r="K59" s="636"/>
      <c r="L59" s="14"/>
      <c r="N59" s="19"/>
    </row>
    <row r="60" spans="3:14" ht="23.25" thickBot="1">
      <c r="C60" s="13"/>
      <c r="D60" s="21" t="s">
        <v>181</v>
      </c>
      <c r="E60" s="24" t="s">
        <v>84</v>
      </c>
      <c r="F60" s="643"/>
      <c r="G60" s="644"/>
      <c r="H60" s="644"/>
      <c r="I60" s="644"/>
      <c r="J60" s="644"/>
      <c r="K60" s="645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623" t="s">
        <v>85</v>
      </c>
      <c r="E62" s="624"/>
      <c r="F62" s="624"/>
      <c r="G62" s="624"/>
      <c r="H62" s="624"/>
      <c r="I62" s="624"/>
      <c r="J62" s="624"/>
      <c r="K62" s="625"/>
      <c r="L62" s="14"/>
      <c r="N62" s="19"/>
    </row>
    <row r="63" spans="3:14" ht="11.25">
      <c r="C63" s="13"/>
      <c r="D63" s="16"/>
      <c r="E63" s="32" t="s">
        <v>86</v>
      </c>
      <c r="F63" s="629" t="s">
        <v>87</v>
      </c>
      <c r="G63" s="629"/>
      <c r="H63" s="629"/>
      <c r="I63" s="629"/>
      <c r="J63" s="629"/>
      <c r="K63" s="630"/>
      <c r="L63" s="14"/>
      <c r="N63" s="19"/>
    </row>
    <row r="64" spans="3:14" ht="11.25">
      <c r="C64" s="13" t="s">
        <v>212</v>
      </c>
      <c r="D64" s="16" t="s">
        <v>88</v>
      </c>
      <c r="E64" s="41"/>
      <c r="F64" s="634"/>
      <c r="G64" s="635"/>
      <c r="H64" s="635"/>
      <c r="I64" s="635"/>
      <c r="J64" s="635"/>
      <c r="K64" s="636"/>
      <c r="L64" s="14"/>
      <c r="N64" s="19"/>
    </row>
    <row r="65" spans="3:14" ht="12" thickBot="1">
      <c r="C65" s="13" t="s">
        <v>214</v>
      </c>
      <c r="D65" s="626" t="s">
        <v>89</v>
      </c>
      <c r="E65" s="627"/>
      <c r="F65" s="627"/>
      <c r="G65" s="627"/>
      <c r="H65" s="627"/>
      <c r="I65" s="627"/>
      <c r="J65" s="627"/>
      <c r="K65" s="628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637" t="s">
        <v>90</v>
      </c>
      <c r="E67" s="638"/>
      <c r="F67" s="638"/>
      <c r="G67" s="638"/>
      <c r="H67" s="638"/>
      <c r="I67" s="638"/>
      <c r="J67" s="638"/>
      <c r="K67" s="639"/>
      <c r="L67" s="14"/>
      <c r="N67" s="19"/>
    </row>
    <row r="68" spans="3:14" ht="52.5" customHeight="1">
      <c r="C68" s="13"/>
      <c r="D68" s="16" t="s">
        <v>91</v>
      </c>
      <c r="E68" s="23" t="s">
        <v>92</v>
      </c>
      <c r="F68" s="649"/>
      <c r="G68" s="649"/>
      <c r="H68" s="649"/>
      <c r="I68" s="649"/>
      <c r="J68" s="649"/>
      <c r="K68" s="650"/>
      <c r="L68" s="14"/>
      <c r="N68" s="19"/>
    </row>
    <row r="69" spans="3:14" ht="11.25">
      <c r="C69" s="13"/>
      <c r="D69" s="16" t="s">
        <v>93</v>
      </c>
      <c r="E69" s="23" t="s">
        <v>94</v>
      </c>
      <c r="F69" s="646"/>
      <c r="G69" s="647"/>
      <c r="H69" s="647"/>
      <c r="I69" s="647"/>
      <c r="J69" s="647"/>
      <c r="K69" s="648"/>
      <c r="L69" s="14"/>
      <c r="N69" s="19"/>
    </row>
    <row r="70" spans="3:14" ht="11.25">
      <c r="C70" s="13"/>
      <c r="D70" s="16" t="s">
        <v>95</v>
      </c>
      <c r="E70" s="23" t="s">
        <v>96</v>
      </c>
      <c r="F70" s="611"/>
      <c r="G70" s="611"/>
      <c r="H70" s="611"/>
      <c r="I70" s="611"/>
      <c r="J70" s="611"/>
      <c r="K70" s="612"/>
      <c r="L70" s="14"/>
      <c r="N70" s="19"/>
    </row>
    <row r="71" spans="3:12" ht="23.25" thickBot="1">
      <c r="C71" s="13"/>
      <c r="D71" s="21" t="s">
        <v>97</v>
      </c>
      <c r="E71" s="24" t="s">
        <v>98</v>
      </c>
      <c r="F71" s="617"/>
      <c r="G71" s="617"/>
      <c r="H71" s="617"/>
      <c r="I71" s="617"/>
      <c r="J71" s="617"/>
      <c r="K71" s="618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3:K43"/>
    <mergeCell ref="I44:K44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67"/>
  <sheetViews>
    <sheetView showGridLines="0" zoomScalePageLayoutView="0" workbookViewId="0" topLeftCell="C42">
      <selection activeCell="D1" sqref="D1:H64"/>
    </sheetView>
  </sheetViews>
  <sheetFormatPr defaultColWidth="9.140625" defaultRowHeight="11.25"/>
  <cols>
    <col min="1" max="1" width="17.57421875" style="68" hidden="1" customWidth="1"/>
    <col min="2" max="2" width="17.57421875" style="69" hidden="1" customWidth="1"/>
    <col min="3" max="3" width="2.7109375" style="70" customWidth="1"/>
    <col min="4" max="4" width="11.8515625" style="151" bestFit="1" customWidth="1"/>
    <col min="5" max="6" width="30.8515625" style="151" customWidth="1"/>
    <col min="7" max="7" width="45.7109375" style="169" customWidth="1"/>
    <col min="8" max="8" width="12.421875" style="151" customWidth="1"/>
    <col min="9" max="10" width="2.7109375" style="151" customWidth="1"/>
    <col min="11" max="16384" width="9.140625" style="151" customWidth="1"/>
  </cols>
  <sheetData>
    <row r="1" spans="1:7" s="70" customFormat="1" ht="12.75" customHeight="1">
      <c r="A1" s="68" t="str">
        <f>region_name</f>
        <v>Белгородская область</v>
      </c>
      <c r="B1" s="69">
        <f>IF(god="","Не определено",god)</f>
        <v>2011</v>
      </c>
      <c r="C1" s="70" t="str">
        <f>org&amp;"_INN:"&amp;inn&amp;"_KPP:"&amp;kpp</f>
        <v>ОАО " БЕЛГОРОДАСБЕСТОЦЕМЕНТ"_INN:3123004089_KPP:312301001</v>
      </c>
      <c r="G1" s="71"/>
    </row>
    <row r="2" spans="1:8" s="70" customFormat="1" ht="11.25" customHeight="1">
      <c r="A2" s="68" t="str">
        <f>IF(org="","Не определено",org)</f>
        <v>ОАО " БЕЛГОРОДАСБЕСТОЦЕМЕНТ"</v>
      </c>
      <c r="B2" s="69" t="str">
        <f>IF(inn="","Не определено",inn)</f>
        <v>3123004089</v>
      </c>
      <c r="G2" s="71"/>
      <c r="H2" s="404" t="str">
        <f>codeTemplate</f>
        <v>Факт ТС</v>
      </c>
    </row>
    <row r="3" spans="4:9" ht="18" customHeight="1">
      <c r="D3" s="147"/>
      <c r="E3" s="148"/>
      <c r="F3" s="149"/>
      <c r="G3" s="480"/>
      <c r="H3" s="480"/>
      <c r="I3" s="150"/>
    </row>
    <row r="4" spans="1:9" ht="30" customHeight="1" thickBot="1">
      <c r="A4" s="68" t="str">
        <f>IF(fil="","Не определено",fil)</f>
        <v>Не определено</v>
      </c>
      <c r="B4" s="69" t="str">
        <f>IF(kpp="","Не определено",kpp)</f>
        <v>312301001</v>
      </c>
      <c r="D4" s="482" t="s">
        <v>864</v>
      </c>
      <c r="E4" s="483"/>
      <c r="F4" s="483"/>
      <c r="G4" s="483"/>
      <c r="H4" s="484"/>
      <c r="I4" s="150"/>
    </row>
    <row r="5" spans="4:9" ht="11.25">
      <c r="D5" s="149"/>
      <c r="E5" s="149"/>
      <c r="F5" s="149"/>
      <c r="G5" s="152"/>
      <c r="H5" s="149"/>
      <c r="I5" s="150"/>
    </row>
    <row r="6" spans="4:9" ht="16.5" customHeight="1">
      <c r="D6" s="183"/>
      <c r="E6" s="184"/>
      <c r="F6" s="184"/>
      <c r="G6" s="185"/>
      <c r="H6" s="189"/>
      <c r="I6" s="150"/>
    </row>
    <row r="7" spans="1:9" ht="24.75" customHeight="1" thickBot="1">
      <c r="A7" s="73"/>
      <c r="D7" s="181"/>
      <c r="E7" s="481" t="s">
        <v>139</v>
      </c>
      <c r="F7" s="481"/>
      <c r="G7" s="117" t="s">
        <v>246</v>
      </c>
      <c r="H7" s="190"/>
      <c r="I7" s="150"/>
    </row>
    <row r="8" spans="1:9" ht="11.25">
      <c r="A8" s="73"/>
      <c r="D8" s="181"/>
      <c r="E8" s="153"/>
      <c r="F8" s="153"/>
      <c r="G8" s="153"/>
      <c r="H8" s="190"/>
      <c r="I8" s="150"/>
    </row>
    <row r="9" spans="1:8" s="155" customFormat="1" ht="6" customHeight="1">
      <c r="A9" s="73"/>
      <c r="B9" s="69"/>
      <c r="C9" s="70"/>
      <c r="D9" s="182"/>
      <c r="E9" s="411"/>
      <c r="F9" s="154"/>
      <c r="H9" s="412"/>
    </row>
    <row r="10" spans="1:8" ht="53.25" customHeight="1" hidden="1">
      <c r="A10" s="73"/>
      <c r="D10" s="182"/>
      <c r="E10" s="148"/>
      <c r="F10" s="150"/>
      <c r="G10" s="151"/>
      <c r="H10" s="413"/>
    </row>
    <row r="11" spans="1:9" s="155" customFormat="1" ht="11.25">
      <c r="A11" s="73"/>
      <c r="B11" s="69"/>
      <c r="C11" s="70"/>
      <c r="D11" s="182"/>
      <c r="E11" s="75"/>
      <c r="F11" s="148"/>
      <c r="G11" s="157"/>
      <c r="H11" s="191"/>
      <c r="I11" s="154"/>
    </row>
    <row r="12" spans="4:9" ht="30" customHeight="1" thickBot="1">
      <c r="D12" s="182"/>
      <c r="E12" s="491" t="s">
        <v>478</v>
      </c>
      <c r="F12" s="491"/>
      <c r="G12" s="156" t="s">
        <v>151</v>
      </c>
      <c r="H12" s="190"/>
      <c r="I12" s="150"/>
    </row>
    <row r="13" spans="1:9" s="155" customFormat="1" ht="11.25">
      <c r="A13" s="73"/>
      <c r="B13" s="69"/>
      <c r="C13" s="70"/>
      <c r="D13" s="182"/>
      <c r="E13" s="75"/>
      <c r="F13" s="148"/>
      <c r="G13" s="157"/>
      <c r="H13" s="191"/>
      <c r="I13" s="154"/>
    </row>
    <row r="14" spans="4:9" ht="30" customHeight="1" thickBot="1">
      <c r="D14" s="182"/>
      <c r="E14" s="491" t="s">
        <v>63</v>
      </c>
      <c r="F14" s="491"/>
      <c r="G14" s="158">
        <v>2011</v>
      </c>
      <c r="H14" s="190"/>
      <c r="I14" s="150"/>
    </row>
    <row r="15" spans="4:9" ht="12" customHeight="1">
      <c r="D15" s="182"/>
      <c r="E15" s="76"/>
      <c r="F15" s="148"/>
      <c r="G15" s="152"/>
      <c r="H15" s="192"/>
      <c r="I15" s="150"/>
    </row>
    <row r="16" spans="1:9" ht="37.5" customHeight="1" thickBot="1">
      <c r="A16" s="68" t="s">
        <v>141</v>
      </c>
      <c r="B16" s="69" t="s">
        <v>153</v>
      </c>
      <c r="D16" s="182"/>
      <c r="E16" s="491" t="s">
        <v>465</v>
      </c>
      <c r="F16" s="491"/>
      <c r="G16" s="156" t="s">
        <v>151</v>
      </c>
      <c r="H16" s="192"/>
      <c r="I16" s="150"/>
    </row>
    <row r="17" spans="4:9" ht="11.25">
      <c r="D17" s="182"/>
      <c r="E17" s="76"/>
      <c r="F17" s="76"/>
      <c r="G17" s="76"/>
      <c r="H17" s="192"/>
      <c r="I17" s="150"/>
    </row>
    <row r="18" spans="4:9" ht="37.5" customHeight="1">
      <c r="D18" s="182"/>
      <c r="E18" s="76"/>
      <c r="F18" s="76"/>
      <c r="G18" s="76"/>
      <c r="H18" s="192"/>
      <c r="I18" s="150"/>
    </row>
    <row r="19" spans="1:9" ht="33.75" customHeight="1">
      <c r="A19" s="68">
        <v>66</v>
      </c>
      <c r="D19" s="182"/>
      <c r="E19" s="492"/>
      <c r="F19" s="492"/>
      <c r="G19" s="492"/>
      <c r="H19" s="193"/>
      <c r="I19" s="150"/>
    </row>
    <row r="20" spans="4:10" ht="26.25" customHeight="1" thickBot="1">
      <c r="D20" s="182"/>
      <c r="E20" s="500" t="s">
        <v>265</v>
      </c>
      <c r="F20" s="501"/>
      <c r="G20" s="280" t="s">
        <v>693</v>
      </c>
      <c r="H20" s="190"/>
      <c r="I20" s="150"/>
      <c r="J20" s="159"/>
    </row>
    <row r="21" spans="4:10" ht="2.25" customHeight="1">
      <c r="D21" s="182"/>
      <c r="E21" s="76"/>
      <c r="F21" s="76"/>
      <c r="G21" s="76"/>
      <c r="H21" s="190"/>
      <c r="I21" s="150"/>
      <c r="J21" s="159"/>
    </row>
    <row r="22" spans="4:9" ht="24.75" customHeight="1" thickBot="1">
      <c r="D22" s="182"/>
      <c r="E22" s="500" t="s">
        <v>142</v>
      </c>
      <c r="F22" s="501"/>
      <c r="G22" s="279"/>
      <c r="H22" s="193"/>
      <c r="I22" s="150"/>
    </row>
    <row r="23" spans="4:10" ht="2.25" customHeight="1">
      <c r="D23" s="182"/>
      <c r="E23" s="76"/>
      <c r="F23" s="76"/>
      <c r="G23" s="76"/>
      <c r="H23" s="190"/>
      <c r="I23" s="150"/>
      <c r="J23" s="159"/>
    </row>
    <row r="24" spans="4:9" ht="26.25" customHeight="1">
      <c r="D24" s="182"/>
      <c r="E24" s="502" t="s">
        <v>266</v>
      </c>
      <c r="F24" s="503"/>
      <c r="G24" s="277" t="s">
        <v>694</v>
      </c>
      <c r="H24" s="193"/>
      <c r="I24" s="150"/>
    </row>
    <row r="25" spans="4:9" ht="26.25" customHeight="1" thickBot="1">
      <c r="D25" s="182"/>
      <c r="E25" s="487" t="s">
        <v>267</v>
      </c>
      <c r="F25" s="488"/>
      <c r="G25" s="278" t="s">
        <v>624</v>
      </c>
      <c r="H25" s="193"/>
      <c r="I25" s="150"/>
    </row>
    <row r="26" spans="4:10" ht="2.25" customHeight="1">
      <c r="D26" s="182"/>
      <c r="E26" s="76"/>
      <c r="F26" s="76"/>
      <c r="G26" s="76"/>
      <c r="H26" s="190"/>
      <c r="I26" s="150"/>
      <c r="J26" s="159"/>
    </row>
    <row r="27" spans="4:9" ht="26.25" customHeight="1" thickBot="1">
      <c r="D27" s="182"/>
      <c r="E27" s="489" t="s">
        <v>237</v>
      </c>
      <c r="F27" s="490"/>
      <c r="G27" s="276" t="s">
        <v>609</v>
      </c>
      <c r="H27" s="193"/>
      <c r="I27" s="150"/>
    </row>
    <row r="28" spans="4:10" ht="2.25" customHeight="1">
      <c r="D28" s="182"/>
      <c r="E28" s="76"/>
      <c r="F28" s="76"/>
      <c r="G28" s="76"/>
      <c r="H28" s="190"/>
      <c r="I28" s="150"/>
      <c r="J28" s="159"/>
    </row>
    <row r="29" spans="4:9" ht="26.25" customHeight="1" thickBot="1">
      <c r="D29" s="182"/>
      <c r="E29" s="489" t="s">
        <v>489</v>
      </c>
      <c r="F29" s="490"/>
      <c r="G29" s="275" t="s">
        <v>151</v>
      </c>
      <c r="H29" s="193"/>
      <c r="I29" s="150"/>
    </row>
    <row r="30" spans="4:10" ht="2.25" customHeight="1">
      <c r="D30" s="182"/>
      <c r="E30" s="76"/>
      <c r="F30" s="76"/>
      <c r="G30" s="76"/>
      <c r="H30" s="190"/>
      <c r="I30" s="150"/>
      <c r="J30" s="159"/>
    </row>
    <row r="31" spans="4:9" ht="26.25" customHeight="1" thickBot="1">
      <c r="D31" s="182"/>
      <c r="E31" s="489" t="s">
        <v>236</v>
      </c>
      <c r="F31" s="490"/>
      <c r="G31" s="275" t="s">
        <v>482</v>
      </c>
      <c r="H31" s="193"/>
      <c r="I31" s="150"/>
    </row>
    <row r="32" spans="4:10" ht="2.25" customHeight="1">
      <c r="D32" s="182"/>
      <c r="E32" s="76"/>
      <c r="F32" s="76"/>
      <c r="G32" s="76"/>
      <c r="H32" s="190"/>
      <c r="I32" s="150"/>
      <c r="J32" s="159"/>
    </row>
    <row r="33" spans="4:9" ht="26.25" customHeight="1" thickBot="1">
      <c r="D33" s="182"/>
      <c r="E33" s="485" t="s">
        <v>55</v>
      </c>
      <c r="F33" s="486"/>
      <c r="G33" s="156" t="s">
        <v>150</v>
      </c>
      <c r="H33" s="193"/>
      <c r="I33" s="150"/>
    </row>
    <row r="34" spans="4:9" ht="11.25">
      <c r="D34" s="182"/>
      <c r="E34" s="76"/>
      <c r="F34" s="76"/>
      <c r="G34" s="76"/>
      <c r="H34" s="193"/>
      <c r="I34" s="150"/>
    </row>
    <row r="35" spans="4:9" ht="26.25" customHeight="1">
      <c r="D35" s="182"/>
      <c r="E35" s="494" t="s">
        <v>59</v>
      </c>
      <c r="F35" s="161" t="s">
        <v>60</v>
      </c>
      <c r="G35" s="160">
        <v>1</v>
      </c>
      <c r="H35" s="193"/>
      <c r="I35" s="150"/>
    </row>
    <row r="36" spans="4:9" ht="26.25" customHeight="1" thickBot="1">
      <c r="D36" s="182"/>
      <c r="E36" s="495"/>
      <c r="F36" s="162" t="s">
        <v>58</v>
      </c>
      <c r="G36" s="156"/>
      <c r="H36" s="193"/>
      <c r="I36" s="150"/>
    </row>
    <row r="37" spans="4:9" ht="18" customHeight="1">
      <c r="D37" s="182"/>
      <c r="E37" s="76"/>
      <c r="F37" s="76"/>
      <c r="G37" s="76"/>
      <c r="H37" s="193"/>
      <c r="I37" s="150"/>
    </row>
    <row r="38" spans="4:9" ht="30.75" customHeight="1">
      <c r="D38" s="182"/>
      <c r="E38" s="76"/>
      <c r="F38" s="76"/>
      <c r="G38" s="76"/>
      <c r="H38" s="193"/>
      <c r="I38" s="150"/>
    </row>
    <row r="39" spans="4:9" ht="30.75" customHeight="1">
      <c r="D39" s="182"/>
      <c r="E39" s="504" t="s">
        <v>894</v>
      </c>
      <c r="F39" s="504"/>
      <c r="G39" s="504"/>
      <c r="H39" s="193"/>
      <c r="I39" s="150"/>
    </row>
    <row r="40" spans="3:17" ht="56.25">
      <c r="C40" s="77"/>
      <c r="D40" s="182"/>
      <c r="E40" s="119" t="s">
        <v>382</v>
      </c>
      <c r="F40" s="496" t="s">
        <v>383</v>
      </c>
      <c r="G40" s="497"/>
      <c r="H40" s="190"/>
      <c r="I40" s="150"/>
      <c r="O40" s="78"/>
      <c r="P40" s="78"/>
      <c r="Q40" s="79"/>
    </row>
    <row r="41" spans="3:17" ht="18.75" customHeight="1">
      <c r="C41" s="77"/>
      <c r="D41" s="182"/>
      <c r="E41" s="163" t="s">
        <v>238</v>
      </c>
      <c r="F41" s="164" t="s">
        <v>242</v>
      </c>
      <c r="G41" s="165" t="s">
        <v>152</v>
      </c>
      <c r="H41" s="190"/>
      <c r="I41" s="150"/>
      <c r="O41" s="78"/>
      <c r="P41" s="78"/>
      <c r="Q41" s="79"/>
    </row>
    <row r="42" spans="3:17" ht="15" customHeight="1">
      <c r="C42" s="493"/>
      <c r="D42" s="182"/>
      <c r="E42" s="498" t="s">
        <v>663</v>
      </c>
      <c r="F42" s="166"/>
      <c r="G42" s="167"/>
      <c r="H42" s="190"/>
      <c r="I42" s="150"/>
      <c r="O42" s="78"/>
      <c r="P42" s="78"/>
      <c r="Q42" s="79"/>
    </row>
    <row r="43" spans="1:9" s="72" customFormat="1" ht="15" customHeight="1">
      <c r="A43" s="68"/>
      <c r="B43" s="69"/>
      <c r="C43" s="493"/>
      <c r="D43" s="74"/>
      <c r="E43" s="651"/>
      <c r="F43" s="137" t="s">
        <v>663</v>
      </c>
      <c r="G43" s="138"/>
      <c r="H43" s="652" t="s">
        <v>904</v>
      </c>
      <c r="I43" s="120"/>
    </row>
    <row r="44" spans="3:9" ht="15" customHeight="1">
      <c r="C44" s="493"/>
      <c r="D44" s="182"/>
      <c r="E44" s="499"/>
      <c r="F44" s="139" t="s">
        <v>56</v>
      </c>
      <c r="G44" s="170"/>
      <c r="H44" s="194"/>
      <c r="I44" s="150"/>
    </row>
    <row r="45" spans="3:9" ht="15" customHeight="1" thickBot="1">
      <c r="C45" s="493"/>
      <c r="D45" s="182"/>
      <c r="E45" s="141" t="s">
        <v>57</v>
      </c>
      <c r="F45" s="171"/>
      <c r="G45" s="172"/>
      <c r="H45" s="193"/>
      <c r="I45" s="150"/>
    </row>
    <row r="46" spans="4:9" ht="12" customHeight="1">
      <c r="D46" s="182"/>
      <c r="E46" s="76"/>
      <c r="F46" s="149"/>
      <c r="G46" s="168"/>
      <c r="H46" s="193"/>
      <c r="I46" s="150"/>
    </row>
    <row r="47" spans="4:8" ht="12.75">
      <c r="D47" s="237"/>
      <c r="E47" s="471" t="s">
        <v>3</v>
      </c>
      <c r="F47" s="472"/>
      <c r="G47" s="473"/>
      <c r="H47" s="190"/>
    </row>
    <row r="48" spans="4:8" ht="12.75">
      <c r="D48" s="237"/>
      <c r="E48" s="474" t="s">
        <v>4</v>
      </c>
      <c r="F48" s="475"/>
      <c r="G48" s="235" t="s">
        <v>895</v>
      </c>
      <c r="H48" s="190"/>
    </row>
    <row r="49" spans="4:8" ht="13.5" thickBot="1">
      <c r="D49" s="237"/>
      <c r="E49" s="478" t="s">
        <v>5</v>
      </c>
      <c r="F49" s="479"/>
      <c r="G49" s="236" t="s">
        <v>895</v>
      </c>
      <c r="H49" s="190"/>
    </row>
    <row r="50" spans="4:8" ht="12.75">
      <c r="D50" s="237"/>
      <c r="E50" s="233"/>
      <c r="F50" s="234"/>
      <c r="G50" s="234"/>
      <c r="H50" s="190"/>
    </row>
    <row r="51" spans="4:8" ht="12.75">
      <c r="D51" s="237"/>
      <c r="E51" s="471" t="s">
        <v>239</v>
      </c>
      <c r="F51" s="472"/>
      <c r="G51" s="473"/>
      <c r="H51" s="190"/>
    </row>
    <row r="52" spans="4:8" ht="12.75">
      <c r="D52" s="237"/>
      <c r="E52" s="474" t="s">
        <v>6</v>
      </c>
      <c r="F52" s="475"/>
      <c r="G52" s="235" t="s">
        <v>896</v>
      </c>
      <c r="H52" s="190"/>
    </row>
    <row r="53" spans="4:8" ht="13.5" thickBot="1">
      <c r="D53" s="237"/>
      <c r="E53" s="478" t="s">
        <v>7</v>
      </c>
      <c r="F53" s="479"/>
      <c r="G53" s="236" t="s">
        <v>897</v>
      </c>
      <c r="H53" s="190"/>
    </row>
    <row r="54" spans="4:8" ht="12.75">
      <c r="D54" s="237"/>
      <c r="E54" s="233"/>
      <c r="F54" s="234"/>
      <c r="G54" s="234"/>
      <c r="H54" s="190"/>
    </row>
    <row r="55" spans="4:8" ht="12.75">
      <c r="D55" s="237"/>
      <c r="E55" s="471" t="s">
        <v>154</v>
      </c>
      <c r="F55" s="472"/>
      <c r="G55" s="473"/>
      <c r="H55" s="190"/>
    </row>
    <row r="56" spans="4:8" ht="12.75">
      <c r="D56" s="237"/>
      <c r="E56" s="474" t="s">
        <v>6</v>
      </c>
      <c r="F56" s="475"/>
      <c r="G56" s="235" t="s">
        <v>898</v>
      </c>
      <c r="H56" s="190"/>
    </row>
    <row r="57" spans="4:8" ht="13.5" thickBot="1">
      <c r="D57" s="237"/>
      <c r="E57" s="478" t="s">
        <v>7</v>
      </c>
      <c r="F57" s="479"/>
      <c r="G57" s="236" t="s">
        <v>899</v>
      </c>
      <c r="H57" s="190"/>
    </row>
    <row r="58" spans="1:26" ht="12.75">
      <c r="A58" s="151"/>
      <c r="B58" s="151"/>
      <c r="C58" s="151"/>
      <c r="D58" s="237"/>
      <c r="E58" s="233"/>
      <c r="F58" s="234"/>
      <c r="G58" s="234"/>
      <c r="H58" s="190"/>
      <c r="Z58" s="159"/>
    </row>
    <row r="59" spans="1:26" ht="12.75" customHeight="1">
      <c r="A59" s="151"/>
      <c r="B59" s="151"/>
      <c r="C59" s="151"/>
      <c r="D59" s="237"/>
      <c r="E59" s="471" t="s">
        <v>123</v>
      </c>
      <c r="F59" s="472"/>
      <c r="G59" s="473"/>
      <c r="H59" s="190"/>
      <c r="Z59" s="159"/>
    </row>
    <row r="60" spans="1:26" ht="12.75">
      <c r="A60" s="151"/>
      <c r="B60" s="151"/>
      <c r="C60" s="151"/>
      <c r="D60" s="237"/>
      <c r="E60" s="474" t="s">
        <v>6</v>
      </c>
      <c r="F60" s="475"/>
      <c r="G60" s="235" t="s">
        <v>900</v>
      </c>
      <c r="H60" s="190"/>
      <c r="Z60" s="159"/>
    </row>
    <row r="61" spans="1:26" ht="12.75">
      <c r="A61" s="151"/>
      <c r="B61" s="151"/>
      <c r="C61" s="151"/>
      <c r="D61" s="237"/>
      <c r="E61" s="469" t="s">
        <v>8</v>
      </c>
      <c r="F61" s="470"/>
      <c r="G61" s="235" t="s">
        <v>901</v>
      </c>
      <c r="H61" s="190"/>
      <c r="Z61" s="159"/>
    </row>
    <row r="62" spans="1:26" ht="12.75">
      <c r="A62" s="151"/>
      <c r="B62" s="151"/>
      <c r="C62" s="151"/>
      <c r="D62" s="237"/>
      <c r="E62" s="469" t="s">
        <v>7</v>
      </c>
      <c r="F62" s="470"/>
      <c r="G62" s="235" t="s">
        <v>902</v>
      </c>
      <c r="H62" s="190"/>
      <c r="Z62" s="159"/>
    </row>
    <row r="63" spans="1:26" ht="13.5" thickBot="1">
      <c r="A63" s="151"/>
      <c r="B63" s="151"/>
      <c r="C63" s="151"/>
      <c r="D63" s="237"/>
      <c r="E63" s="476" t="s">
        <v>9</v>
      </c>
      <c r="F63" s="477"/>
      <c r="G63" s="236" t="s">
        <v>903</v>
      </c>
      <c r="H63" s="190"/>
      <c r="Z63" s="159"/>
    </row>
    <row r="64" spans="4:9" ht="12" thickBot="1">
      <c r="D64" s="186"/>
      <c r="E64" s="187"/>
      <c r="F64" s="187"/>
      <c r="G64" s="188"/>
      <c r="H64" s="195"/>
      <c r="I64" s="150"/>
    </row>
    <row r="66" spans="1:26" ht="11.25">
      <c r="A66" s="151"/>
      <c r="B66" s="151"/>
      <c r="C66" s="151"/>
      <c r="G66" s="151"/>
      <c r="Z66" s="159"/>
    </row>
    <row r="67" spans="1:26" ht="11.25">
      <c r="A67" s="151"/>
      <c r="B67" s="151"/>
      <c r="C67" s="151"/>
      <c r="G67" s="151"/>
      <c r="Z67" s="159"/>
    </row>
  </sheetData>
  <sheetProtection password="FA9C" sheet="1" objects="1" scenarios="1" formatColumns="0" formatRows="0"/>
  <mergeCells count="34">
    <mergeCell ref="E19:G19"/>
    <mergeCell ref="C42:C45"/>
    <mergeCell ref="E35:E36"/>
    <mergeCell ref="F40:G40"/>
    <mergeCell ref="E42:E44"/>
    <mergeCell ref="E20:F20"/>
    <mergeCell ref="E24:F24"/>
    <mergeCell ref="E22:F22"/>
    <mergeCell ref="E39:G39"/>
    <mergeCell ref="E29:F29"/>
    <mergeCell ref="G3:H3"/>
    <mergeCell ref="E7:F7"/>
    <mergeCell ref="D4:H4"/>
    <mergeCell ref="E33:F33"/>
    <mergeCell ref="E25:F25"/>
    <mergeCell ref="E27:F27"/>
    <mergeCell ref="E31:F31"/>
    <mergeCell ref="E14:F14"/>
    <mergeCell ref="E16:F16"/>
    <mergeCell ref="E12:F12"/>
    <mergeCell ref="E63:F63"/>
    <mergeCell ref="E59:G59"/>
    <mergeCell ref="E48:F48"/>
    <mergeCell ref="E49:F49"/>
    <mergeCell ref="E52:F52"/>
    <mergeCell ref="E62:F62"/>
    <mergeCell ref="E53:F53"/>
    <mergeCell ref="E56:F56"/>
    <mergeCell ref="E57:F57"/>
    <mergeCell ref="E55:G55"/>
    <mergeCell ref="E61:F61"/>
    <mergeCell ref="E47:G47"/>
    <mergeCell ref="E51:G51"/>
    <mergeCell ref="E60:F60"/>
  </mergeCells>
  <dataValidations count="11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42:E43">
      <formula1>MR_LIST</formula1>
    </dataValidation>
    <dataValidation type="list" allowBlank="1" showInputMessage="1" showErrorMessage="1" prompt="Выберите значение из списка" error="Выберите значение из списка" sqref="G31">
      <formula1>kind_of_NDS</formula1>
    </dataValidation>
    <dataValidation allowBlank="1" sqref="G27"/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type="textLength" allowBlank="1" showInputMessage="1" showErrorMessage="1" prompt="10-12 символов" sqref="G24">
      <formula1>10</formula1>
      <formula2>12</formula2>
    </dataValidation>
    <dataValidation type="list" allowBlank="1" showInputMessage="1" showErrorMessage="1" prompt="Выберите значение из списка" error="Выберите значение из списка" sqref="G16 G33 G12 G29">
      <formula1>logic</formula1>
    </dataValidation>
    <dataValidation type="list" allowBlank="1" showInputMessage="1" showErrorMessage="1" prompt="Выберите значение из списка, указав очередной условный порядковый номер системы коммунальной инфраструктуры" error="Выберите значение из списка, указав очередной условный порядковый номер системы коммунальной инфраструктуры" sqref="G35">
      <formula1>"1,2,3,4,5,6,7,8,9,10,11,12,13,14,15,16,17,18,19,20"</formula1>
    </dataValidation>
    <dataValidation allowBlank="1" showInputMessage="1" showErrorMessage="1" prompt="Укажите муниципальное образование, на территории которого  размещена система коммунальной инфраструктуры, и (или) другие особенности системы коммунальной инфраструктуры" sqref="G36"/>
    <dataValidation type="list" allowBlank="1" showInputMessage="1" showErrorMessage="1" prompt="Выберите значение из списка" error="Выберите значение из списка" sqref="G14">
      <formula1>YEAR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42">
      <formula1>0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43">
      <formula1>MO_LIST_8</formula1>
    </dataValidation>
  </dataValidations>
  <hyperlinks>
    <hyperlink ref="E45" location="'Титульный'!A1" tooltip="Добавить муниципальный район" display="Добавить МР"/>
    <hyperlink ref="F44" location="'Титульный'!A1" tooltip="Добавить муниципальное образование" display="Добавить МО"/>
    <hyperlink ref="H43" location="'Титульный'!$A$1" tooltip="Удалить МО" display="Удалить МО"/>
  </hyperlinks>
  <printOptions/>
  <pageMargins left="0.75" right="0.75" top="1" bottom="1" header="0.5" footer="0.5"/>
  <pageSetup fitToHeight="1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0">
    <tabColor indexed="31"/>
  </sheetPr>
  <dimension ref="A1:H22"/>
  <sheetViews>
    <sheetView showGridLines="0" zoomScalePageLayoutView="0" workbookViewId="0" topLeftCell="C6">
      <selection activeCell="C6" sqref="C6:H22"/>
    </sheetView>
  </sheetViews>
  <sheetFormatPr defaultColWidth="9.140625" defaultRowHeight="11.25"/>
  <cols>
    <col min="1" max="1" width="8.00390625" style="340" hidden="1" customWidth="1"/>
    <col min="2" max="2" width="48.28125" style="340" hidden="1" customWidth="1"/>
    <col min="3" max="3" width="3.28125" style="338" customWidth="1"/>
    <col min="4" max="4" width="2.7109375" style="338" customWidth="1"/>
    <col min="5" max="5" width="9.421875" style="338" customWidth="1"/>
    <col min="6" max="6" width="80.140625" style="338" customWidth="1"/>
    <col min="7" max="7" width="33.140625" style="338" customWidth="1"/>
    <col min="8" max="8" width="2.00390625" style="338" customWidth="1"/>
    <col min="9" max="16384" width="9.140625" style="338" customWidth="1"/>
  </cols>
  <sheetData>
    <row r="1" spans="1:2" s="337" customFormat="1" ht="11.25" hidden="1">
      <c r="A1" s="336"/>
      <c r="B1" s="336"/>
    </row>
    <row r="2" spans="1:2" ht="11.25" hidden="1">
      <c r="A2" s="336"/>
      <c r="B2" s="336"/>
    </row>
    <row r="3" spans="1:2" ht="11.25" hidden="1">
      <c r="A3" s="336"/>
      <c r="B3" s="339"/>
    </row>
    <row r="4" spans="1:2" ht="11.25" hidden="1">
      <c r="A4" s="336"/>
      <c r="B4" s="336"/>
    </row>
    <row r="5" spans="3:5" ht="11.25" customHeight="1" hidden="1">
      <c r="C5" s="341"/>
      <c r="D5" s="341"/>
      <c r="E5" s="341"/>
    </row>
    <row r="6" spans="3:5" ht="15.75" customHeight="1">
      <c r="C6" s="341"/>
      <c r="D6" s="405" t="str">
        <f>codeTemplate</f>
        <v>Факт ТС</v>
      </c>
      <c r="E6" s="341"/>
    </row>
    <row r="7" spans="3:8" ht="23.25" customHeight="1">
      <c r="C7" s="341"/>
      <c r="D7" s="511"/>
      <c r="E7" s="511"/>
      <c r="F7" s="511"/>
      <c r="G7" s="511"/>
      <c r="H7" s="511"/>
    </row>
    <row r="8" spans="4:8" ht="30" customHeight="1">
      <c r="D8" s="505" t="s">
        <v>888</v>
      </c>
      <c r="E8" s="506"/>
      <c r="F8" s="506"/>
      <c r="G8" s="506"/>
      <c r="H8" s="507"/>
    </row>
    <row r="9" spans="4:8" ht="12" customHeight="1" thickBot="1">
      <c r="D9" s="508" t="str">
        <f>IF(org="","",IF(fil="",org,org&amp;" ("&amp;fil&amp;")"))</f>
        <v>ОАО " БЕЛГОРОДАСБЕСТОЦЕМЕНТ"</v>
      </c>
      <c r="E9" s="509"/>
      <c r="F9" s="509"/>
      <c r="G9" s="509"/>
      <c r="H9" s="510"/>
    </row>
    <row r="10" spans="4:8" ht="11.25">
      <c r="D10" s="121"/>
      <c r="E10" s="82"/>
      <c r="F10" s="82"/>
      <c r="G10" s="82"/>
      <c r="H10" s="82"/>
    </row>
    <row r="11" spans="4:8" ht="11.25">
      <c r="D11" s="198"/>
      <c r="E11" s="199"/>
      <c r="F11" s="199"/>
      <c r="G11" s="199"/>
      <c r="H11" s="200"/>
    </row>
    <row r="12" spans="4:8" ht="25.5" customHeight="1" thickBot="1">
      <c r="D12" s="196"/>
      <c r="E12" s="129" t="s">
        <v>505</v>
      </c>
      <c r="F12" s="129" t="s">
        <v>330</v>
      </c>
      <c r="G12" s="330" t="s">
        <v>331</v>
      </c>
      <c r="H12" s="201"/>
    </row>
    <row r="13" spans="4:8" ht="14.25" customHeight="1">
      <c r="D13" s="196"/>
      <c r="E13" s="130" t="s">
        <v>350</v>
      </c>
      <c r="F13" s="130" t="s">
        <v>352</v>
      </c>
      <c r="G13" s="130" t="s">
        <v>353</v>
      </c>
      <c r="H13" s="201"/>
    </row>
    <row r="14" spans="4:8" ht="15" customHeight="1">
      <c r="D14" s="197"/>
      <c r="E14" s="342">
        <v>1</v>
      </c>
      <c r="F14" s="343" t="s">
        <v>889</v>
      </c>
      <c r="G14" s="284">
        <v>0</v>
      </c>
      <c r="H14" s="201"/>
    </row>
    <row r="15" spans="4:8" ht="22.5">
      <c r="D15" s="197"/>
      <c r="E15" s="344">
        <v>2</v>
      </c>
      <c r="F15" s="345" t="s">
        <v>506</v>
      </c>
      <c r="G15" s="285">
        <v>0</v>
      </c>
      <c r="H15" s="201"/>
    </row>
    <row r="16" spans="4:8" ht="15" customHeight="1">
      <c r="D16" s="197"/>
      <c r="E16" s="346" t="s">
        <v>80</v>
      </c>
      <c r="F16" s="347" t="s">
        <v>507</v>
      </c>
      <c r="G16" s="285">
        <v>0</v>
      </c>
      <c r="H16" s="201"/>
    </row>
    <row r="17" spans="4:8" ht="22.5">
      <c r="D17" s="197"/>
      <c r="E17" s="348">
        <v>3</v>
      </c>
      <c r="F17" s="345" t="s">
        <v>508</v>
      </c>
      <c r="G17" s="285">
        <v>0</v>
      </c>
      <c r="H17" s="201"/>
    </row>
    <row r="18" spans="4:8" ht="15" customHeight="1" thickBot="1">
      <c r="D18" s="197"/>
      <c r="E18" s="349" t="s">
        <v>369</v>
      </c>
      <c r="F18" s="350" t="s">
        <v>73</v>
      </c>
      <c r="G18" s="286"/>
      <c r="H18" s="201"/>
    </row>
    <row r="19" spans="4:8" ht="11.25">
      <c r="D19" s="351"/>
      <c r="E19" s="352"/>
      <c r="F19" s="352"/>
      <c r="G19" s="352"/>
      <c r="H19" s="353"/>
    </row>
    <row r="20" spans="4:8" ht="15" customHeight="1">
      <c r="D20" s="351"/>
      <c r="E20" s="395"/>
      <c r="F20" s="354"/>
      <c r="G20" s="352"/>
      <c r="H20" s="353"/>
    </row>
    <row r="21" spans="4:8" ht="15" customHeight="1">
      <c r="D21" s="351"/>
      <c r="E21" s="395" t="s">
        <v>592</v>
      </c>
      <c r="F21" s="354" t="s">
        <v>593</v>
      </c>
      <c r="G21" s="352"/>
      <c r="H21" s="353"/>
    </row>
    <row r="22" spans="4:8" ht="12" thickBot="1">
      <c r="D22" s="355"/>
      <c r="E22" s="356"/>
      <c r="F22" s="356"/>
      <c r="G22" s="356"/>
      <c r="H22" s="357"/>
    </row>
  </sheetData>
  <sheetProtection password="FA9C" sheet="1" formatColumns="0" formatRows="0"/>
  <mergeCells count="3">
    <mergeCell ref="D8:H8"/>
    <mergeCell ref="D9:H9"/>
    <mergeCell ref="D7:H7"/>
  </mergeCells>
  <dataValidations count="2">
    <dataValidation type="decimal" allowBlank="1" showInputMessage="1" showErrorMessage="1" error="Значение должно быть действительным числом" sqref="G14:G17">
      <formula1>-999999999</formula1>
      <formula2>999999999999</formula2>
    </dataValidation>
    <dataValidation allowBlank="1" showInputMessage="1" showErrorMessage="1" error="Значение должно быть действительным числом" sqref="G18"/>
  </dataValidations>
  <hyperlinks>
    <hyperlink ref="F9" location="'Список листов'!A1" display="Список листов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1">
    <tabColor indexed="31"/>
    <pageSetUpPr fitToPage="1"/>
  </sheetPr>
  <dimension ref="A1:K61"/>
  <sheetViews>
    <sheetView showGridLines="0" zoomScalePageLayoutView="0" workbookViewId="0" topLeftCell="D47">
      <selection activeCell="D16" sqref="D16:K57"/>
    </sheetView>
  </sheetViews>
  <sheetFormatPr defaultColWidth="9.140625" defaultRowHeight="11.25"/>
  <cols>
    <col min="1" max="1" width="9.00390625" style="340" hidden="1" customWidth="1"/>
    <col min="2" max="2" width="29.57421875" style="340" hidden="1" customWidth="1"/>
    <col min="3" max="3" width="4.140625" style="338" customWidth="1"/>
    <col min="4" max="4" width="34.8515625" style="338" bestFit="1" customWidth="1"/>
    <col min="5" max="5" width="8.7109375" style="338" customWidth="1"/>
    <col min="6" max="6" width="49.140625" style="338" customWidth="1"/>
    <col min="7" max="7" width="36.7109375" style="338" bestFit="1" customWidth="1"/>
    <col min="8" max="8" width="25.140625" style="338" customWidth="1"/>
    <col min="9" max="9" width="22.57421875" style="338" hidden="1" customWidth="1"/>
    <col min="10" max="10" width="25.421875" style="338" customWidth="1"/>
    <col min="11" max="11" width="9.140625" style="338" customWidth="1"/>
    <col min="12" max="12" width="7.57421875" style="338" bestFit="1" customWidth="1"/>
    <col min="13" max="13" width="2.00390625" style="338" bestFit="1" customWidth="1"/>
    <col min="14" max="16384" width="9.140625" style="338" customWidth="1"/>
  </cols>
  <sheetData>
    <row r="1" spans="1:2" ht="15" customHeight="1" hidden="1">
      <c r="A1" s="336"/>
      <c r="B1" s="336"/>
    </row>
    <row r="2" spans="2:11" ht="15" customHeight="1" hidden="1">
      <c r="B2" s="333"/>
      <c r="D2" s="103"/>
      <c r="E2" s="136" t="s">
        <v>340</v>
      </c>
      <c r="F2" s="524"/>
      <c r="G2" s="525"/>
      <c r="H2" s="333"/>
      <c r="I2" s="358"/>
      <c r="J2" s="359"/>
      <c r="K2" s="122"/>
    </row>
    <row r="3" spans="1:10" ht="15" customHeight="1" hidden="1">
      <c r="A3" s="336"/>
      <c r="B3" s="336"/>
      <c r="C3" s="360"/>
      <c r="D3" s="360"/>
      <c r="E3" s="361"/>
      <c r="F3" s="360"/>
      <c r="G3" s="360"/>
      <c r="H3" s="360"/>
      <c r="I3" s="362"/>
      <c r="J3" s="360"/>
    </row>
    <row r="4" spans="2:11" ht="15" customHeight="1" hidden="1">
      <c r="B4" s="287"/>
      <c r="D4" s="85"/>
      <c r="E4" s="526" t="s">
        <v>347</v>
      </c>
      <c r="F4" s="522"/>
      <c r="G4" s="288" t="s">
        <v>345</v>
      </c>
      <c r="H4" s="287"/>
      <c r="I4" s="358"/>
      <c r="J4" s="359"/>
      <c r="K4" s="289"/>
    </row>
    <row r="5" spans="2:11" ht="15" customHeight="1" hidden="1">
      <c r="B5" s="287"/>
      <c r="D5" s="85"/>
      <c r="E5" s="526"/>
      <c r="F5" s="523"/>
      <c r="G5" s="288" t="s">
        <v>346</v>
      </c>
      <c r="H5" s="287"/>
      <c r="I5" s="358"/>
      <c r="J5" s="359"/>
      <c r="K5" s="289"/>
    </row>
    <row r="6" ht="15" customHeight="1" hidden="1"/>
    <row r="7" spans="2:11" ht="15" customHeight="1" hidden="1">
      <c r="B7" s="333"/>
      <c r="D7" s="84"/>
      <c r="E7" s="530" t="s">
        <v>91</v>
      </c>
      <c r="F7" s="533"/>
      <c r="G7" s="290" t="s">
        <v>22</v>
      </c>
      <c r="H7" s="333"/>
      <c r="I7" s="363"/>
      <c r="J7" s="359"/>
      <c r="K7" s="289"/>
    </row>
    <row r="8" spans="2:11" ht="15" customHeight="1" hidden="1">
      <c r="B8" s="333"/>
      <c r="D8" s="84"/>
      <c r="E8" s="531"/>
      <c r="F8" s="534"/>
      <c r="G8" s="290" t="s">
        <v>415</v>
      </c>
      <c r="H8" s="333"/>
      <c r="I8" s="363"/>
      <c r="J8" s="359"/>
      <c r="K8" s="289"/>
    </row>
    <row r="9" spans="2:11" ht="15" customHeight="1" hidden="1">
      <c r="B9" s="333"/>
      <c r="D9" s="84"/>
      <c r="E9" s="531"/>
      <c r="F9" s="534"/>
      <c r="G9" s="290" t="s">
        <v>416</v>
      </c>
      <c r="H9" s="333"/>
      <c r="I9" s="363"/>
      <c r="J9" s="359"/>
      <c r="K9" s="289"/>
    </row>
    <row r="10" spans="2:11" ht="15" customHeight="1" hidden="1">
      <c r="B10" s="333"/>
      <c r="D10" s="84"/>
      <c r="E10" s="531"/>
      <c r="F10" s="534"/>
      <c r="G10" s="290" t="s">
        <v>417</v>
      </c>
      <c r="H10" s="333"/>
      <c r="I10" s="363"/>
      <c r="J10" s="359"/>
      <c r="K10" s="289"/>
    </row>
    <row r="11" spans="2:11" ht="15" customHeight="1" hidden="1">
      <c r="B11" s="333"/>
      <c r="D11" s="84"/>
      <c r="E11" s="531"/>
      <c r="F11" s="534"/>
      <c r="G11" s="291" t="s">
        <v>418</v>
      </c>
      <c r="H11" s="333"/>
      <c r="I11" s="363"/>
      <c r="J11" s="359"/>
      <c r="K11" s="289"/>
    </row>
    <row r="12" spans="2:11" ht="15" customHeight="1" hidden="1">
      <c r="B12" s="333"/>
      <c r="D12" s="84"/>
      <c r="E12" s="531"/>
      <c r="F12" s="534"/>
      <c r="G12" s="290" t="s">
        <v>419</v>
      </c>
      <c r="H12" s="333"/>
      <c r="I12" s="363"/>
      <c r="J12" s="359"/>
      <c r="K12" s="289"/>
    </row>
    <row r="13" spans="2:11" ht="15" customHeight="1" hidden="1">
      <c r="B13" s="333"/>
      <c r="D13" s="84"/>
      <c r="E13" s="531"/>
      <c r="F13" s="534"/>
      <c r="G13" s="290" t="s">
        <v>420</v>
      </c>
      <c r="H13" s="333"/>
      <c r="I13" s="363"/>
      <c r="J13" s="359"/>
      <c r="K13" s="289"/>
    </row>
    <row r="14" spans="2:11" ht="15" customHeight="1" hidden="1">
      <c r="B14" s="333"/>
      <c r="D14" s="84"/>
      <c r="E14" s="532"/>
      <c r="F14" s="535"/>
      <c r="G14" s="290" t="s">
        <v>421</v>
      </c>
      <c r="H14" s="333"/>
      <c r="I14" s="358"/>
      <c r="J14" s="359"/>
      <c r="K14" s="289"/>
    </row>
    <row r="15" ht="15" customHeight="1" hidden="1">
      <c r="D15" s="405" t="str">
        <f>codeTemplate</f>
        <v>Факт ТС</v>
      </c>
    </row>
    <row r="16" spans="4:11" ht="15" customHeight="1">
      <c r="D16" s="329"/>
      <c r="E16" s="329"/>
      <c r="F16" s="329"/>
      <c r="G16" s="329"/>
      <c r="H16" s="329"/>
      <c r="I16" s="329"/>
      <c r="J16" s="329"/>
      <c r="K16" s="329"/>
    </row>
    <row r="17" spans="4:11" ht="15" customHeight="1">
      <c r="D17" s="505" t="s">
        <v>890</v>
      </c>
      <c r="E17" s="506"/>
      <c r="F17" s="506"/>
      <c r="G17" s="506"/>
      <c r="H17" s="506"/>
      <c r="I17" s="506"/>
      <c r="J17" s="506"/>
      <c r="K17" s="507"/>
    </row>
    <row r="18" spans="4:11" ht="15" customHeight="1" thickBot="1">
      <c r="D18" s="508" t="str">
        <f>IF(org="","",IF(fil="",org,org&amp;" ("&amp;fil&amp;")"))</f>
        <v>ОАО " БЕЛГОРОДАСБЕСТОЦЕМЕНТ"</v>
      </c>
      <c r="E18" s="509"/>
      <c r="F18" s="509"/>
      <c r="G18" s="509"/>
      <c r="H18" s="509"/>
      <c r="I18" s="509"/>
      <c r="J18" s="509"/>
      <c r="K18" s="510"/>
    </row>
    <row r="19" spans="4:11" ht="15" customHeight="1">
      <c r="D19" s="121"/>
      <c r="E19" s="82"/>
      <c r="F19" s="82"/>
      <c r="G19" s="82"/>
      <c r="H19" s="83"/>
      <c r="I19" s="360"/>
      <c r="J19" s="360"/>
      <c r="K19" s="82"/>
    </row>
    <row r="20" spans="4:11" ht="15" customHeight="1">
      <c r="D20" s="198"/>
      <c r="E20" s="199"/>
      <c r="F20" s="199"/>
      <c r="G20" s="199"/>
      <c r="H20" s="203"/>
      <c r="I20" s="364"/>
      <c r="J20" s="364"/>
      <c r="K20" s="200"/>
    </row>
    <row r="21" spans="2:11" ht="18.75" customHeight="1" thickBot="1">
      <c r="B21" s="129" t="s">
        <v>332</v>
      </c>
      <c r="D21" s="196"/>
      <c r="E21" s="129" t="s">
        <v>505</v>
      </c>
      <c r="F21" s="527" t="s">
        <v>330</v>
      </c>
      <c r="G21" s="527"/>
      <c r="H21" s="129" t="s">
        <v>331</v>
      </c>
      <c r="I21" s="528" t="s">
        <v>334</v>
      </c>
      <c r="J21" s="529"/>
      <c r="K21" s="201"/>
    </row>
    <row r="22" spans="2:11" ht="15" customHeight="1">
      <c r="B22" s="175">
        <v>4</v>
      </c>
      <c r="D22" s="196"/>
      <c r="E22" s="131">
        <v>1</v>
      </c>
      <c r="F22" s="512">
        <f>E22+1</f>
        <v>2</v>
      </c>
      <c r="G22" s="512"/>
      <c r="H22" s="131" t="s">
        <v>353</v>
      </c>
      <c r="I22" s="365"/>
      <c r="J22" s="365"/>
      <c r="K22" s="201"/>
    </row>
    <row r="23" spans="2:11" ht="15" customHeight="1">
      <c r="B23" s="334"/>
      <c r="D23" s="202"/>
      <c r="E23" s="132">
        <v>1</v>
      </c>
      <c r="F23" s="520" t="s">
        <v>333</v>
      </c>
      <c r="G23" s="520"/>
      <c r="H23" s="331"/>
      <c r="I23" s="366"/>
      <c r="J23" s="367"/>
      <c r="K23" s="201"/>
    </row>
    <row r="24" spans="2:11" ht="15" customHeight="1">
      <c r="B24" s="292" t="s">
        <v>336</v>
      </c>
      <c r="D24" s="202"/>
      <c r="E24" s="132">
        <v>2</v>
      </c>
      <c r="F24" s="520" t="s">
        <v>335</v>
      </c>
      <c r="G24" s="520" t="s">
        <v>335</v>
      </c>
      <c r="H24" s="331"/>
      <c r="I24" s="366"/>
      <c r="J24" s="359"/>
      <c r="K24" s="201"/>
    </row>
    <row r="25" spans="2:11" ht="15" customHeight="1">
      <c r="B25" s="332"/>
      <c r="D25" s="197"/>
      <c r="E25" s="136">
        <v>3</v>
      </c>
      <c r="F25" s="515" t="s">
        <v>337</v>
      </c>
      <c r="G25" s="515"/>
      <c r="H25" s="332"/>
      <c r="I25" s="366"/>
      <c r="J25" s="359"/>
      <c r="K25" s="215"/>
    </row>
    <row r="26" spans="2:11" ht="15" customHeight="1">
      <c r="B26" s="332"/>
      <c r="D26" s="197"/>
      <c r="E26" s="136">
        <v>4</v>
      </c>
      <c r="F26" s="515" t="s">
        <v>338</v>
      </c>
      <c r="G26" s="515"/>
      <c r="H26" s="332"/>
      <c r="I26" s="366"/>
      <c r="J26" s="359"/>
      <c r="K26" s="215"/>
    </row>
    <row r="27" spans="2:11" ht="35.25" customHeight="1">
      <c r="B27" s="88">
        <f>SUM(B28:B30)</f>
        <v>0</v>
      </c>
      <c r="D27" s="202"/>
      <c r="E27" s="132" t="s">
        <v>339</v>
      </c>
      <c r="F27" s="516" t="s">
        <v>594</v>
      </c>
      <c r="G27" s="517"/>
      <c r="H27" s="88">
        <f>SUM(H28:H30)</f>
        <v>0</v>
      </c>
      <c r="I27" s="366"/>
      <c r="J27" s="359"/>
      <c r="K27" s="204"/>
    </row>
    <row r="28" spans="2:11" ht="15" customHeight="1" hidden="1">
      <c r="B28" s="293"/>
      <c r="D28" s="202"/>
      <c r="E28" s="136" t="s">
        <v>384</v>
      </c>
      <c r="F28" s="518"/>
      <c r="G28" s="519"/>
      <c r="H28" s="293"/>
      <c r="I28" s="368"/>
      <c r="J28" s="369"/>
      <c r="K28" s="204"/>
    </row>
    <row r="29" spans="2:11" ht="15" customHeight="1">
      <c r="B29" s="333"/>
      <c r="D29" s="103"/>
      <c r="E29" s="136" t="s">
        <v>340</v>
      </c>
      <c r="F29" s="524"/>
      <c r="G29" s="525"/>
      <c r="H29" s="333"/>
      <c r="I29" s="358"/>
      <c r="J29" s="359"/>
      <c r="K29" s="122"/>
    </row>
    <row r="30" spans="2:11" ht="15" customHeight="1">
      <c r="B30" s="89"/>
      <c r="D30" s="202"/>
      <c r="E30" s="133"/>
      <c r="F30" s="102" t="s">
        <v>389</v>
      </c>
      <c r="G30" s="100"/>
      <c r="H30" s="100"/>
      <c r="I30" s="366"/>
      <c r="J30" s="359"/>
      <c r="K30" s="215"/>
    </row>
    <row r="31" spans="2:11" ht="32.25" customHeight="1">
      <c r="B31" s="88">
        <f>SUM(B32:B34)</f>
        <v>0</v>
      </c>
      <c r="D31" s="202"/>
      <c r="E31" s="132" t="s">
        <v>341</v>
      </c>
      <c r="F31" s="521" t="s">
        <v>595</v>
      </c>
      <c r="G31" s="521"/>
      <c r="H31" s="88">
        <f>SUM(H32:H34)</f>
        <v>0</v>
      </c>
      <c r="I31" s="366"/>
      <c r="J31" s="359"/>
      <c r="K31" s="204"/>
    </row>
    <row r="32" spans="2:11" ht="15" customHeight="1" hidden="1">
      <c r="B32" s="293"/>
      <c r="D32" s="202"/>
      <c r="E32" s="294" t="s">
        <v>385</v>
      </c>
      <c r="F32" s="518"/>
      <c r="G32" s="519"/>
      <c r="H32" s="293"/>
      <c r="I32" s="368"/>
      <c r="J32" s="369"/>
      <c r="K32" s="215"/>
    </row>
    <row r="33" spans="2:11" ht="15" customHeight="1">
      <c r="B33" s="333"/>
      <c r="D33" s="103"/>
      <c r="E33" s="136" t="s">
        <v>342</v>
      </c>
      <c r="F33" s="524"/>
      <c r="G33" s="525"/>
      <c r="H33" s="333"/>
      <c r="I33" s="358"/>
      <c r="J33" s="359"/>
      <c r="K33" s="122"/>
    </row>
    <row r="34" spans="2:11" ht="11.25">
      <c r="B34" s="90"/>
      <c r="D34" s="202"/>
      <c r="E34" s="133"/>
      <c r="F34" s="102" t="s">
        <v>389</v>
      </c>
      <c r="G34" s="100"/>
      <c r="H34" s="100"/>
      <c r="I34" s="366"/>
      <c r="J34" s="359"/>
      <c r="K34" s="215"/>
    </row>
    <row r="35" spans="2:11" ht="26.25" customHeight="1">
      <c r="B35" s="292" t="s">
        <v>336</v>
      </c>
      <c r="D35" s="202"/>
      <c r="E35" s="132" t="s">
        <v>343</v>
      </c>
      <c r="F35" s="520" t="s">
        <v>344</v>
      </c>
      <c r="G35" s="520"/>
      <c r="H35" s="292" t="s">
        <v>336</v>
      </c>
      <c r="I35" s="366"/>
      <c r="J35" s="359"/>
      <c r="K35" s="204"/>
    </row>
    <row r="36" spans="2:11" ht="15" customHeight="1">
      <c r="B36" s="287"/>
      <c r="D36" s="103"/>
      <c r="E36" s="513" t="s">
        <v>88</v>
      </c>
      <c r="F36" s="522"/>
      <c r="G36" s="288" t="s">
        <v>345</v>
      </c>
      <c r="H36" s="287"/>
      <c r="I36" s="358"/>
      <c r="J36" s="359"/>
      <c r="K36" s="289"/>
    </row>
    <row r="37" spans="2:11" ht="15" customHeight="1">
      <c r="B37" s="287"/>
      <c r="D37" s="85"/>
      <c r="E37" s="514"/>
      <c r="F37" s="523"/>
      <c r="G37" s="288" t="s">
        <v>346</v>
      </c>
      <c r="H37" s="287"/>
      <c r="I37" s="358"/>
      <c r="J37" s="359"/>
      <c r="K37" s="289"/>
    </row>
    <row r="38" spans="2:11" ht="15" customHeight="1">
      <c r="B38" s="89"/>
      <c r="D38" s="197"/>
      <c r="E38" s="133"/>
      <c r="F38" s="102" t="s">
        <v>348</v>
      </c>
      <c r="G38" s="100"/>
      <c r="H38" s="100"/>
      <c r="I38" s="366"/>
      <c r="J38" s="359"/>
      <c r="K38" s="215"/>
    </row>
    <row r="39" spans="2:11" ht="15" customHeight="1">
      <c r="B39" s="295" t="s">
        <v>336</v>
      </c>
      <c r="D39" s="197"/>
      <c r="E39" s="536" t="s">
        <v>370</v>
      </c>
      <c r="F39" s="541" t="s">
        <v>21</v>
      </c>
      <c r="G39" s="541"/>
      <c r="H39" s="295" t="s">
        <v>336</v>
      </c>
      <c r="I39" s="363"/>
      <c r="J39" s="359"/>
      <c r="K39" s="215"/>
    </row>
    <row r="40" spans="2:11" ht="15" customHeight="1">
      <c r="B40" s="296">
        <f aca="true" t="shared" si="0" ref="B40:B47">SUMIF($G$48:$G$57,$G40,B$48:B$57)</f>
        <v>0</v>
      </c>
      <c r="D40" s="197"/>
      <c r="E40" s="537"/>
      <c r="F40" s="539" t="s">
        <v>423</v>
      </c>
      <c r="G40" s="297" t="s">
        <v>22</v>
      </c>
      <c r="H40" s="296">
        <f aca="true" t="shared" si="1" ref="H40:H47">SUMIF($G$48:$G$57,$G40,H$48:H$57)</f>
        <v>0</v>
      </c>
      <c r="I40" s="363"/>
      <c r="J40" s="359"/>
      <c r="K40" s="215"/>
    </row>
    <row r="41" spans="2:11" ht="15" customHeight="1">
      <c r="B41" s="296">
        <f t="shared" si="0"/>
        <v>0</v>
      </c>
      <c r="D41" s="197"/>
      <c r="E41" s="537"/>
      <c r="F41" s="539"/>
      <c r="G41" s="298" t="s">
        <v>415</v>
      </c>
      <c r="H41" s="296">
        <f t="shared" si="1"/>
        <v>0</v>
      </c>
      <c r="I41" s="363"/>
      <c r="J41" s="359"/>
      <c r="K41" s="215"/>
    </row>
    <row r="42" spans="2:11" ht="15" customHeight="1">
      <c r="B42" s="296">
        <f t="shared" si="0"/>
        <v>0</v>
      </c>
      <c r="D42" s="197"/>
      <c r="E42" s="537"/>
      <c r="F42" s="539"/>
      <c r="G42" s="298" t="s">
        <v>416</v>
      </c>
      <c r="H42" s="296">
        <f t="shared" si="1"/>
        <v>0</v>
      </c>
      <c r="I42" s="363"/>
      <c r="J42" s="359"/>
      <c r="K42" s="215"/>
    </row>
    <row r="43" spans="2:11" ht="15" customHeight="1">
      <c r="B43" s="296">
        <f t="shared" si="0"/>
        <v>0</v>
      </c>
      <c r="D43" s="197"/>
      <c r="E43" s="537"/>
      <c r="F43" s="539"/>
      <c r="G43" s="298" t="s">
        <v>417</v>
      </c>
      <c r="H43" s="296">
        <f t="shared" si="1"/>
        <v>0</v>
      </c>
      <c r="I43" s="363"/>
      <c r="J43" s="359"/>
      <c r="K43" s="215"/>
    </row>
    <row r="44" spans="2:11" ht="15" customHeight="1">
      <c r="B44" s="296">
        <f t="shared" si="0"/>
        <v>0</v>
      </c>
      <c r="D44" s="197"/>
      <c r="E44" s="537"/>
      <c r="F44" s="539"/>
      <c r="G44" s="297" t="s">
        <v>418</v>
      </c>
      <c r="H44" s="296">
        <f t="shared" si="1"/>
        <v>0</v>
      </c>
      <c r="I44" s="363"/>
      <c r="J44" s="359"/>
      <c r="K44" s="215"/>
    </row>
    <row r="45" spans="2:11" ht="15" customHeight="1">
      <c r="B45" s="296">
        <f t="shared" si="0"/>
        <v>0</v>
      </c>
      <c r="D45" s="197"/>
      <c r="E45" s="537"/>
      <c r="F45" s="539"/>
      <c r="G45" s="298" t="s">
        <v>419</v>
      </c>
      <c r="H45" s="296">
        <f t="shared" si="1"/>
        <v>0</v>
      </c>
      <c r="I45" s="363"/>
      <c r="J45" s="359"/>
      <c r="K45" s="215"/>
    </row>
    <row r="46" spans="2:11" ht="15" customHeight="1">
      <c r="B46" s="296">
        <f t="shared" si="0"/>
        <v>0</v>
      </c>
      <c r="D46" s="197"/>
      <c r="E46" s="537"/>
      <c r="F46" s="539"/>
      <c r="G46" s="298" t="s">
        <v>420</v>
      </c>
      <c r="H46" s="296">
        <f t="shared" si="1"/>
        <v>0</v>
      </c>
      <c r="I46" s="363"/>
      <c r="J46" s="359"/>
      <c r="K46" s="215"/>
    </row>
    <row r="47" spans="2:11" ht="15" customHeight="1">
      <c r="B47" s="296">
        <f t="shared" si="0"/>
        <v>0</v>
      </c>
      <c r="D47" s="197"/>
      <c r="E47" s="538"/>
      <c r="F47" s="540"/>
      <c r="G47" s="299" t="s">
        <v>421</v>
      </c>
      <c r="H47" s="296">
        <f t="shared" si="1"/>
        <v>0</v>
      </c>
      <c r="I47" s="363"/>
      <c r="J47" s="359"/>
      <c r="K47" s="215"/>
    </row>
    <row r="48" spans="2:11" ht="15" customHeight="1">
      <c r="B48" s="300"/>
      <c r="D48" s="197"/>
      <c r="E48" s="301"/>
      <c r="F48" s="302"/>
      <c r="G48" s="303"/>
      <c r="H48" s="300"/>
      <c r="I48" s="368"/>
      <c r="J48" s="359"/>
      <c r="K48" s="215"/>
    </row>
    <row r="49" spans="2:11" ht="15" customHeight="1">
      <c r="B49" s="333"/>
      <c r="D49" s="230"/>
      <c r="E49" s="530" t="s">
        <v>91</v>
      </c>
      <c r="F49" s="533"/>
      <c r="G49" s="290" t="s">
        <v>22</v>
      </c>
      <c r="H49" s="333"/>
      <c r="I49" s="363"/>
      <c r="J49" s="359"/>
      <c r="K49" s="289"/>
    </row>
    <row r="50" spans="2:11" ht="15" customHeight="1">
      <c r="B50" s="333"/>
      <c r="D50" s="84"/>
      <c r="E50" s="531"/>
      <c r="F50" s="534"/>
      <c r="G50" s="290" t="s">
        <v>415</v>
      </c>
      <c r="H50" s="333"/>
      <c r="I50" s="363"/>
      <c r="J50" s="359"/>
      <c r="K50" s="289"/>
    </row>
    <row r="51" spans="2:11" ht="15" customHeight="1">
      <c r="B51" s="333"/>
      <c r="D51" s="84"/>
      <c r="E51" s="531"/>
      <c r="F51" s="534"/>
      <c r="G51" s="290" t="s">
        <v>416</v>
      </c>
      <c r="H51" s="333"/>
      <c r="I51" s="363"/>
      <c r="J51" s="359"/>
      <c r="K51" s="289"/>
    </row>
    <row r="52" spans="2:11" ht="15" customHeight="1">
      <c r="B52" s="333"/>
      <c r="D52" s="84"/>
      <c r="E52" s="531"/>
      <c r="F52" s="534"/>
      <c r="G52" s="290" t="s">
        <v>417</v>
      </c>
      <c r="H52" s="333"/>
      <c r="I52" s="363"/>
      <c r="J52" s="359"/>
      <c r="K52" s="289"/>
    </row>
    <row r="53" spans="2:11" ht="15" customHeight="1">
      <c r="B53" s="333"/>
      <c r="D53" s="84"/>
      <c r="E53" s="531"/>
      <c r="F53" s="534"/>
      <c r="G53" s="291" t="s">
        <v>418</v>
      </c>
      <c r="H53" s="333"/>
      <c r="I53" s="363"/>
      <c r="J53" s="359"/>
      <c r="K53" s="289"/>
    </row>
    <row r="54" spans="2:11" ht="15" customHeight="1">
      <c r="B54" s="333"/>
      <c r="D54" s="84"/>
      <c r="E54" s="531"/>
      <c r="F54" s="534"/>
      <c r="G54" s="290" t="s">
        <v>419</v>
      </c>
      <c r="H54" s="333"/>
      <c r="I54" s="363"/>
      <c r="J54" s="359"/>
      <c r="K54" s="289"/>
    </row>
    <row r="55" spans="2:11" ht="15" customHeight="1">
      <c r="B55" s="333"/>
      <c r="D55" s="84"/>
      <c r="E55" s="531"/>
      <c r="F55" s="534"/>
      <c r="G55" s="290" t="s">
        <v>420</v>
      </c>
      <c r="H55" s="333"/>
      <c r="I55" s="363"/>
      <c r="J55" s="359"/>
      <c r="K55" s="289"/>
    </row>
    <row r="56" spans="2:11" ht="15" customHeight="1">
      <c r="B56" s="333"/>
      <c r="D56" s="84"/>
      <c r="E56" s="532"/>
      <c r="F56" s="535"/>
      <c r="G56" s="290" t="s">
        <v>421</v>
      </c>
      <c r="H56" s="333"/>
      <c r="I56" s="358"/>
      <c r="J56" s="359"/>
      <c r="K56" s="289"/>
    </row>
    <row r="57" spans="2:11" ht="11.25">
      <c r="B57" s="100"/>
      <c r="D57" s="197"/>
      <c r="E57" s="133"/>
      <c r="F57" s="102" t="s">
        <v>389</v>
      </c>
      <c r="G57" s="100"/>
      <c r="H57" s="100"/>
      <c r="I57" s="366"/>
      <c r="J57" s="359"/>
      <c r="K57" s="215"/>
    </row>
    <row r="58" spans="2:11" ht="15" customHeight="1" thickBot="1">
      <c r="B58" s="101" t="s">
        <v>349</v>
      </c>
      <c r="D58" s="207"/>
      <c r="E58" s="134"/>
      <c r="F58" s="304"/>
      <c r="G58" s="304"/>
      <c r="H58" s="304"/>
      <c r="I58" s="370"/>
      <c r="J58" s="371"/>
      <c r="K58" s="215"/>
    </row>
    <row r="59" spans="4:11" ht="11.25">
      <c r="D59" s="207"/>
      <c r="E59" s="86"/>
      <c r="F59" s="87"/>
      <c r="G59" s="87"/>
      <c r="H59" s="87"/>
      <c r="I59" s="360"/>
      <c r="J59" s="360"/>
      <c r="K59" s="215"/>
    </row>
    <row r="60" spans="4:11" ht="15" customHeight="1">
      <c r="D60" s="207"/>
      <c r="E60" s="108"/>
      <c r="F60" s="107"/>
      <c r="G60" s="107"/>
      <c r="H60" s="107"/>
      <c r="I60" s="107"/>
      <c r="J60" s="107"/>
      <c r="K60" s="205"/>
    </row>
    <row r="61" spans="4:11" ht="12" thickBot="1">
      <c r="D61" s="208"/>
      <c r="E61" s="209"/>
      <c r="F61" s="209"/>
      <c r="G61" s="209"/>
      <c r="H61" s="209"/>
      <c r="I61" s="209"/>
      <c r="J61" s="209"/>
      <c r="K61" s="210"/>
    </row>
  </sheetData>
  <sheetProtection password="FA9C" sheet="1" formatColumns="0" formatRows="0"/>
  <mergeCells count="28">
    <mergeCell ref="F29:G29"/>
    <mergeCell ref="F33:G33"/>
    <mergeCell ref="F32:G32"/>
    <mergeCell ref="F35:G35"/>
    <mergeCell ref="E49:E56"/>
    <mergeCell ref="F49:F56"/>
    <mergeCell ref="E39:E47"/>
    <mergeCell ref="F40:F47"/>
    <mergeCell ref="F39:G39"/>
    <mergeCell ref="F2:G2"/>
    <mergeCell ref="E4:E5"/>
    <mergeCell ref="F4:F5"/>
    <mergeCell ref="F21:G21"/>
    <mergeCell ref="D17:K17"/>
    <mergeCell ref="D18:K18"/>
    <mergeCell ref="I21:J21"/>
    <mergeCell ref="E7:E14"/>
    <mergeCell ref="F7:F14"/>
    <mergeCell ref="F22:G22"/>
    <mergeCell ref="E36:E37"/>
    <mergeCell ref="F26:G26"/>
    <mergeCell ref="F27:G27"/>
    <mergeCell ref="F28:G28"/>
    <mergeCell ref="F24:G24"/>
    <mergeCell ref="F23:G23"/>
    <mergeCell ref="F25:G25"/>
    <mergeCell ref="F31:G31"/>
    <mergeCell ref="F36:F37"/>
  </mergeCells>
  <dataValidations count="5">
    <dataValidation type="decimal" allowBlank="1" showInputMessage="1" showErrorMessage="1" sqref="H49:H56 G57:H57 H2 B27 H4:H5 B7:B14 H7:H14 G34:H34 G30 B30:B31 B38:B47 B49:B57 H27:H33 H36:H38">
      <formula1>-99999999999</formula1>
      <formula2>999999999999</formula2>
    </dataValidation>
    <dataValidation type="decimal" allowBlank="1" showInputMessage="1" showErrorMessage="1" error="Значение должно быть дейсвительным числом" sqref="B4:B5 B2 B28:B29 B32:B33 B36:B37">
      <formula1>-99999999999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2:G2 F7:F14 F29:G29 F33:G33 F49:F56">
      <formula1>source_of_funding</formula1>
    </dataValidation>
    <dataValidation type="date" allowBlank="1" showInputMessage="1" showErrorMessage="1" prompt="Введите значение в формате &quot;месяц год&quot;" error="Значение должно быть в интервале от 01.01.1900 до 01.01.2100" sqref="B25:B26 H25:H26">
      <formula1>1</formula1>
      <formula2>73051</formula2>
    </dataValidation>
    <dataValidation type="list" allowBlank="1" showInputMessage="1" showErrorMessage="1" prompt="Выберите значение из списка" error="Выберите значение из списка" sqref="H24">
      <formula1>objective_of_IPR</formula1>
    </dataValidation>
  </dataValidations>
  <hyperlinks>
    <hyperlink ref="F38" location="'ТС инвестиции'!A1" tooltip="Добавить показатель" display="Добавить показатель"/>
    <hyperlink ref="I21" location="'ТС инвестиции'!A1" tooltip="Добавить мероприятие" display="Добавить мероприятие"/>
    <hyperlink ref="F30" location="'ТС инвестиции'!A1" tooltip="Добавить источники финансирования" display="Добавить источники финансирования"/>
    <hyperlink ref="B58" location="'ТС инвестиции'!A1" tooltip="Удалить мероприятие" display="Удалить мероприятие"/>
    <hyperlink ref="I21:J21" location="'ТС инвестиции'!A1" tooltip="Добавить мероприятие" display="Добавить мероприятие"/>
    <hyperlink ref="F57" location="'ТС инвестиции'!A1" tooltip="Добавить источники финансирования" display="Добавить источники финансирования"/>
    <hyperlink ref="G40" location="'ТС инвестиции'!A1" tooltip="I квартал, профинансировано" display="Добавить показатель эффективности"/>
    <hyperlink ref="G20" location="'ТС инвестиции'!A1" display="Список листов"/>
    <hyperlink ref="M25" location="'ТС инвестиции'!A1" display="Добавить мероприятие"/>
    <hyperlink ref="D49" location="'ТС инвестиции'!A1" display="Удалить"/>
    <hyperlink ref="G58" location="'ТС инвестиции'!A1" display="Добавить систему теплоснабжения"/>
    <hyperlink ref="D39" location="'ТС инвестиции'!A1" display="Удалить"/>
    <hyperlink ref="L59" location="'ТС инвестиции'!A1" display="Удалить мероприятие"/>
    <hyperlink ref="D33" location="'ТС инвестиции'!A1" display="Удалить"/>
    <hyperlink ref="D30" location="'ТС инвестиции'!A1" display="Удалить"/>
    <hyperlink ref="G34" location="'ТС инвестиции'!A1" display="Добавить систему теплоснабжения"/>
    <hyperlink ref="G31" location="'ТС инвестиции'!A1" display="Добавить систему теплоснабжения"/>
    <hyperlink ref="F34" location="'ТС инвестиции'!A1" tooltip="Добавить источники финансирования" display="Добавить источники финансирования"/>
  </hyperlinks>
  <printOptions horizontalCentered="1"/>
  <pageMargins left="0.2362204724409449" right="0.2362204724409449" top="0.2362204724409449" bottom="0.2362204724409449" header="0" footer="0"/>
  <pageSetup fitToHeight="0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T75"/>
  <sheetViews>
    <sheetView showGridLines="0" tabSelected="1" zoomScale="90" zoomScaleNormal="90" zoomScalePageLayoutView="0" workbookViewId="0" topLeftCell="E63">
      <selection activeCell="E7" sqref="D7:J73"/>
    </sheetView>
  </sheetViews>
  <sheetFormatPr defaultColWidth="9.140625" defaultRowHeight="11.25"/>
  <cols>
    <col min="1" max="2" width="8.00390625" style="340" hidden="1" customWidth="1"/>
    <col min="3" max="3" width="4.421875" style="340" customWidth="1"/>
    <col min="4" max="4" width="8.140625" style="338" customWidth="1"/>
    <col min="5" max="5" width="9.421875" style="338" customWidth="1"/>
    <col min="6" max="6" width="43.140625" style="338" customWidth="1"/>
    <col min="7" max="7" width="34.421875" style="338" customWidth="1"/>
    <col min="8" max="8" width="16.140625" style="338" customWidth="1"/>
    <col min="9" max="9" width="42.28125" style="338" customWidth="1"/>
    <col min="10" max="10" width="4.00390625" style="338" customWidth="1"/>
    <col min="11" max="11" width="20.140625" style="338" customWidth="1"/>
    <col min="12" max="12" width="1.7109375" style="338" bestFit="1" customWidth="1"/>
    <col min="13" max="13" width="20.140625" style="338" customWidth="1"/>
    <col min="14" max="14" width="4.421875" style="338" customWidth="1"/>
    <col min="15" max="19" width="9.140625" style="338" customWidth="1"/>
    <col min="20" max="20" width="3.28125" style="338" bestFit="1" customWidth="1"/>
    <col min="21" max="21" width="9.00390625" style="338" bestFit="1" customWidth="1"/>
    <col min="22" max="22" width="2.00390625" style="338" bestFit="1" customWidth="1"/>
    <col min="23" max="23" width="7.57421875" style="338" bestFit="1" customWidth="1"/>
    <col min="24" max="27" width="9.140625" style="338" customWidth="1"/>
    <col min="28" max="28" width="2.00390625" style="338" bestFit="1" customWidth="1"/>
    <col min="29" max="33" width="9.140625" style="338" customWidth="1"/>
    <col min="34" max="34" width="3.28125" style="338" bestFit="1" customWidth="1"/>
    <col min="35" max="35" width="10.28125" style="338" bestFit="1" customWidth="1"/>
    <col min="36" max="36" width="2.00390625" style="338" bestFit="1" customWidth="1"/>
    <col min="37" max="37" width="7.57421875" style="338" bestFit="1" customWidth="1"/>
    <col min="38" max="41" width="9.140625" style="338" customWidth="1"/>
    <col min="42" max="42" width="2.00390625" style="338" bestFit="1" customWidth="1"/>
    <col min="43" max="16384" width="9.140625" style="338" customWidth="1"/>
  </cols>
  <sheetData>
    <row r="1" spans="1:3" s="337" customFormat="1" ht="15" customHeight="1" hidden="1">
      <c r="A1" s="336"/>
      <c r="B1" s="336"/>
      <c r="C1" s="336"/>
    </row>
    <row r="2" spans="1:46" ht="11.25" hidden="1">
      <c r="A2" s="336"/>
      <c r="B2" s="336"/>
      <c r="C2" s="336"/>
      <c r="T2" s="337"/>
      <c r="U2" s="337"/>
      <c r="V2" s="372"/>
      <c r="W2" s="60"/>
      <c r="X2" s="373"/>
      <c r="Y2" s="374"/>
      <c r="Z2" s="375"/>
      <c r="AA2" s="376"/>
      <c r="AB2" s="377"/>
      <c r="AC2" s="378"/>
      <c r="AD2" s="378"/>
      <c r="AE2" s="378"/>
      <c r="AF2" s="379"/>
      <c r="AH2" s="337"/>
      <c r="AI2" s="337"/>
      <c r="AJ2" s="372"/>
      <c r="AK2" s="60"/>
      <c r="AL2" s="380"/>
      <c r="AM2" s="374"/>
      <c r="AN2" s="375"/>
      <c r="AO2" s="376"/>
      <c r="AP2" s="377"/>
      <c r="AQ2" s="378"/>
      <c r="AR2" s="378"/>
      <c r="AS2" s="378"/>
      <c r="AT2" s="379"/>
    </row>
    <row r="3" spans="1:3" ht="11.25" hidden="1">
      <c r="A3" s="336"/>
      <c r="B3" s="336"/>
      <c r="C3" s="339"/>
    </row>
    <row r="4" spans="1:15" ht="11.25" hidden="1">
      <c r="A4" s="336"/>
      <c r="B4" s="336"/>
      <c r="C4" s="336"/>
      <c r="M4" s="341"/>
      <c r="N4" s="341"/>
      <c r="O4" s="341"/>
    </row>
    <row r="5" spans="4:5" ht="11.25" hidden="1">
      <c r="D5" s="341"/>
      <c r="E5" s="341"/>
    </row>
    <row r="6" spans="4:5" ht="15" customHeight="1">
      <c r="D6" s="405" t="str">
        <f>codeTemplate</f>
        <v>Факт ТС</v>
      </c>
      <c r="E6" s="341"/>
    </row>
    <row r="7" spans="4:10" ht="18.75" customHeight="1">
      <c r="D7" s="329" t="s">
        <v>240</v>
      </c>
      <c r="E7" s="329"/>
      <c r="F7" s="329"/>
      <c r="G7" s="329"/>
      <c r="H7" s="329"/>
      <c r="I7" s="329"/>
      <c r="J7" s="329"/>
    </row>
    <row r="8" spans="4:10" ht="38.25" customHeight="1">
      <c r="D8" s="505" t="s">
        <v>866</v>
      </c>
      <c r="E8" s="506"/>
      <c r="F8" s="506"/>
      <c r="G8" s="506"/>
      <c r="H8" s="506"/>
      <c r="I8" s="506"/>
      <c r="J8" s="507"/>
    </row>
    <row r="9" spans="4:10" ht="12" thickBot="1">
      <c r="D9" s="508" t="str">
        <f>IF(org="","",IF(fil="",org,org&amp;" ("&amp;fil&amp;")"))</f>
        <v>ОАО " БЕЛГОРОДАСБЕСТОЦЕМЕНТ"</v>
      </c>
      <c r="E9" s="509"/>
      <c r="F9" s="509"/>
      <c r="G9" s="509"/>
      <c r="H9" s="509"/>
      <c r="I9" s="509"/>
      <c r="J9" s="510"/>
    </row>
    <row r="10" spans="4:10" ht="11.25">
      <c r="D10" s="121"/>
      <c r="E10" s="82"/>
      <c r="F10" s="82"/>
      <c r="G10" s="82"/>
      <c r="H10" s="82"/>
      <c r="I10" s="82"/>
      <c r="J10" s="82"/>
    </row>
    <row r="11" spans="4:10" ht="15" customHeight="1">
      <c r="D11" s="198"/>
      <c r="E11" s="199"/>
      <c r="F11" s="199"/>
      <c r="G11" s="199"/>
      <c r="H11" s="199"/>
      <c r="I11" s="199"/>
      <c r="J11" s="200"/>
    </row>
    <row r="12" spans="4:10" ht="23.25" thickBot="1">
      <c r="D12" s="196"/>
      <c r="E12" s="396" t="s">
        <v>505</v>
      </c>
      <c r="F12" s="565" t="s">
        <v>330</v>
      </c>
      <c r="G12" s="565"/>
      <c r="H12" s="397" t="s">
        <v>157</v>
      </c>
      <c r="I12" s="254" t="s">
        <v>331</v>
      </c>
      <c r="J12" s="201"/>
    </row>
    <row r="13" spans="4:10" ht="11.25">
      <c r="D13" s="196"/>
      <c r="E13" s="225">
        <v>1</v>
      </c>
      <c r="F13" s="566">
        <f>E13+1</f>
        <v>2</v>
      </c>
      <c r="G13" s="566"/>
      <c r="H13" s="225">
        <f>F13+1</f>
        <v>3</v>
      </c>
      <c r="I13" s="225">
        <f>H13+1</f>
        <v>4</v>
      </c>
      <c r="J13" s="201"/>
    </row>
    <row r="14" spans="4:10" ht="36.75" customHeight="1">
      <c r="D14" s="197"/>
      <c r="E14" s="381" t="s">
        <v>350</v>
      </c>
      <c r="F14" s="567" t="s">
        <v>509</v>
      </c>
      <c r="G14" s="568"/>
      <c r="H14" s="382" t="s">
        <v>351</v>
      </c>
      <c r="I14" s="306" t="str">
        <f>IF(activity="","",activity)</f>
        <v>производство (некомбинированная выработка)+передача+сбыт</v>
      </c>
      <c r="J14" s="201"/>
    </row>
    <row r="15" spans="4:10" ht="15" customHeight="1">
      <c r="D15" s="197"/>
      <c r="E15" s="335">
        <v>2</v>
      </c>
      <c r="F15" s="546" t="s">
        <v>510</v>
      </c>
      <c r="G15" s="547"/>
      <c r="H15" s="307" t="s">
        <v>155</v>
      </c>
      <c r="I15" s="264">
        <v>20632.1</v>
      </c>
      <c r="J15" s="201"/>
    </row>
    <row r="16" spans="4:10" ht="24" customHeight="1">
      <c r="D16" s="197"/>
      <c r="E16" s="335">
        <v>3</v>
      </c>
      <c r="F16" s="546" t="s">
        <v>511</v>
      </c>
      <c r="G16" s="547"/>
      <c r="H16" s="307" t="s">
        <v>155</v>
      </c>
      <c r="I16" s="266">
        <f>SUM(I17:I18,I24,I27:I34,I37,I40,I45:I46)</f>
        <v>76160.37999999999</v>
      </c>
      <c r="J16" s="201"/>
    </row>
    <row r="17" spans="4:10" ht="15" customHeight="1">
      <c r="D17" s="197"/>
      <c r="E17" s="335" t="s">
        <v>184</v>
      </c>
      <c r="F17" s="544" t="s">
        <v>512</v>
      </c>
      <c r="G17" s="545"/>
      <c r="H17" s="307" t="s">
        <v>155</v>
      </c>
      <c r="I17" s="264">
        <v>0</v>
      </c>
      <c r="J17" s="201"/>
    </row>
    <row r="18" spans="4:10" ht="24" customHeight="1">
      <c r="D18" s="197"/>
      <c r="E18" s="335" t="s">
        <v>354</v>
      </c>
      <c r="F18" s="544" t="s">
        <v>513</v>
      </c>
      <c r="G18" s="545"/>
      <c r="H18" s="307" t="s">
        <v>155</v>
      </c>
      <c r="I18" s="266">
        <f>SUMIF(G19:G23,G19,I19:I23)</f>
        <v>39728.62</v>
      </c>
      <c r="J18" s="201"/>
    </row>
    <row r="19" spans="4:10" ht="15" customHeight="1">
      <c r="D19" s="197"/>
      <c r="E19" s="559" t="s">
        <v>514</v>
      </c>
      <c r="F19" s="562" t="s">
        <v>564</v>
      </c>
      <c r="G19" s="383" t="s">
        <v>379</v>
      </c>
      <c r="H19" s="307" t="s">
        <v>155</v>
      </c>
      <c r="I19" s="264">
        <v>39728.62</v>
      </c>
      <c r="J19" s="201"/>
    </row>
    <row r="20" spans="4:10" ht="15" customHeight="1">
      <c r="D20" s="197"/>
      <c r="E20" s="560"/>
      <c r="F20" s="563"/>
      <c r="G20" s="384" t="s">
        <v>515</v>
      </c>
      <c r="H20" s="385" t="s">
        <v>597</v>
      </c>
      <c r="I20" s="264">
        <v>9958.17</v>
      </c>
      <c r="J20" s="201"/>
    </row>
    <row r="21" spans="4:10" ht="22.5">
      <c r="D21" s="197"/>
      <c r="E21" s="560"/>
      <c r="F21" s="563"/>
      <c r="G21" s="383" t="s">
        <v>516</v>
      </c>
      <c r="H21" s="307" t="s">
        <v>155</v>
      </c>
      <c r="I21" s="266">
        <f>nerr(I19/I20)</f>
        <v>3.9895502888582945</v>
      </c>
      <c r="J21" s="201"/>
    </row>
    <row r="22" spans="4:11" ht="15" customHeight="1">
      <c r="D22" s="197"/>
      <c r="E22" s="561"/>
      <c r="F22" s="564"/>
      <c r="G22" s="384" t="s">
        <v>380</v>
      </c>
      <c r="H22" s="387" t="s">
        <v>351</v>
      </c>
      <c r="I22" s="267"/>
      <c r="J22" s="201"/>
      <c r="K22" s="45"/>
    </row>
    <row r="23" spans="4:10" ht="24" customHeight="1">
      <c r="D23" s="197"/>
      <c r="E23" s="388"/>
      <c r="F23" s="116" t="s">
        <v>517</v>
      </c>
      <c r="G23" s="116"/>
      <c r="H23" s="98"/>
      <c r="I23" s="308"/>
      <c r="J23" s="201"/>
    </row>
    <row r="24" spans="4:10" ht="21" customHeight="1">
      <c r="D24" s="197"/>
      <c r="E24" s="386" t="s">
        <v>356</v>
      </c>
      <c r="F24" s="544" t="s">
        <v>390</v>
      </c>
      <c r="G24" s="545"/>
      <c r="H24" s="307" t="s">
        <v>155</v>
      </c>
      <c r="I24" s="264">
        <v>4118.02</v>
      </c>
      <c r="J24" s="201"/>
    </row>
    <row r="25" spans="4:10" ht="24" customHeight="1">
      <c r="D25" s="197"/>
      <c r="E25" s="386" t="s">
        <v>357</v>
      </c>
      <c r="F25" s="556" t="s">
        <v>596</v>
      </c>
      <c r="G25" s="557"/>
      <c r="H25" s="307" t="s">
        <v>355</v>
      </c>
      <c r="I25" s="266">
        <f>nerr(I24/I26)</f>
        <v>2.598119873817035</v>
      </c>
      <c r="J25" s="201"/>
    </row>
    <row r="26" spans="4:10" ht="15" customHeight="1">
      <c r="D26" s="197"/>
      <c r="E26" s="335" t="s">
        <v>490</v>
      </c>
      <c r="F26" s="556" t="s">
        <v>518</v>
      </c>
      <c r="G26" s="557"/>
      <c r="H26" s="307" t="s">
        <v>519</v>
      </c>
      <c r="I26" s="265">
        <v>1585</v>
      </c>
      <c r="J26" s="201"/>
    </row>
    <row r="27" spans="4:10" ht="15" customHeight="1">
      <c r="D27" s="197"/>
      <c r="E27" s="335" t="s">
        <v>358</v>
      </c>
      <c r="F27" s="544" t="s">
        <v>520</v>
      </c>
      <c r="G27" s="545"/>
      <c r="H27" s="307" t="s">
        <v>155</v>
      </c>
      <c r="I27" s="264">
        <v>1139.37</v>
      </c>
      <c r="J27" s="201"/>
    </row>
    <row r="28" spans="4:10" ht="22.5">
      <c r="D28" s="197"/>
      <c r="E28" s="414" t="s">
        <v>867</v>
      </c>
      <c r="F28" s="415" t="s">
        <v>868</v>
      </c>
      <c r="G28" s="406"/>
      <c r="H28" s="416" t="s">
        <v>869</v>
      </c>
      <c r="I28" s="264">
        <v>0</v>
      </c>
      <c r="J28" s="201"/>
    </row>
    <row r="29" spans="4:10" ht="15" customHeight="1">
      <c r="D29" s="197"/>
      <c r="E29" s="335" t="s">
        <v>359</v>
      </c>
      <c r="F29" s="544" t="s">
        <v>521</v>
      </c>
      <c r="G29" s="545"/>
      <c r="H29" s="307" t="s">
        <v>155</v>
      </c>
      <c r="I29" s="264">
        <v>1663.56</v>
      </c>
      <c r="J29" s="201"/>
    </row>
    <row r="30" spans="4:10" ht="15" customHeight="1">
      <c r="D30" s="197"/>
      <c r="E30" s="335" t="s">
        <v>360</v>
      </c>
      <c r="F30" s="546" t="s">
        <v>522</v>
      </c>
      <c r="G30" s="547"/>
      <c r="H30" s="307" t="s">
        <v>155</v>
      </c>
      <c r="I30" s="264">
        <v>6676.27</v>
      </c>
      <c r="J30" s="201"/>
    </row>
    <row r="31" spans="4:10" ht="15" customHeight="1">
      <c r="D31" s="197"/>
      <c r="E31" s="335" t="s">
        <v>361</v>
      </c>
      <c r="F31" s="546" t="s">
        <v>523</v>
      </c>
      <c r="G31" s="547"/>
      <c r="H31" s="307" t="s">
        <v>155</v>
      </c>
      <c r="I31" s="264">
        <v>2234.01</v>
      </c>
      <c r="J31" s="201"/>
    </row>
    <row r="32" spans="4:10" ht="15" customHeight="1">
      <c r="D32" s="197"/>
      <c r="E32" s="335" t="s">
        <v>362</v>
      </c>
      <c r="F32" s="544" t="s">
        <v>524</v>
      </c>
      <c r="G32" s="545"/>
      <c r="H32" s="307" t="s">
        <v>155</v>
      </c>
      <c r="I32" s="264">
        <v>701.72</v>
      </c>
      <c r="J32" s="201"/>
    </row>
    <row r="33" spans="4:10" ht="15" customHeight="1">
      <c r="D33" s="197"/>
      <c r="E33" s="335" t="s">
        <v>363</v>
      </c>
      <c r="F33" s="544" t="s">
        <v>391</v>
      </c>
      <c r="G33" s="545"/>
      <c r="H33" s="307" t="s">
        <v>155</v>
      </c>
      <c r="I33" s="264">
        <v>0</v>
      </c>
      <c r="J33" s="201"/>
    </row>
    <row r="34" spans="4:10" ht="15" customHeight="1">
      <c r="D34" s="197"/>
      <c r="E34" s="335" t="s">
        <v>364</v>
      </c>
      <c r="F34" s="544" t="s">
        <v>525</v>
      </c>
      <c r="G34" s="545"/>
      <c r="H34" s="307" t="s">
        <v>155</v>
      </c>
      <c r="I34" s="264">
        <v>7525.09</v>
      </c>
      <c r="J34" s="201"/>
    </row>
    <row r="35" spans="4:10" ht="15" customHeight="1">
      <c r="D35" s="197"/>
      <c r="E35" s="335" t="s">
        <v>365</v>
      </c>
      <c r="F35" s="556" t="s">
        <v>526</v>
      </c>
      <c r="G35" s="557"/>
      <c r="H35" s="307" t="s">
        <v>155</v>
      </c>
      <c r="I35" s="264">
        <v>0</v>
      </c>
      <c r="J35" s="201"/>
    </row>
    <row r="36" spans="4:10" ht="15" customHeight="1">
      <c r="D36" s="197"/>
      <c r="E36" s="335" t="s">
        <v>366</v>
      </c>
      <c r="F36" s="556" t="s">
        <v>527</v>
      </c>
      <c r="G36" s="557"/>
      <c r="H36" s="307" t="s">
        <v>155</v>
      </c>
      <c r="I36" s="264">
        <v>0</v>
      </c>
      <c r="J36" s="201"/>
    </row>
    <row r="37" spans="4:10" ht="15" customHeight="1">
      <c r="D37" s="197"/>
      <c r="E37" s="335" t="s">
        <v>367</v>
      </c>
      <c r="F37" s="558" t="s">
        <v>870</v>
      </c>
      <c r="G37" s="545"/>
      <c r="H37" s="307" t="s">
        <v>155</v>
      </c>
      <c r="I37" s="264">
        <v>10146.68</v>
      </c>
      <c r="J37" s="201"/>
    </row>
    <row r="38" spans="4:10" ht="15" customHeight="1">
      <c r="D38" s="197"/>
      <c r="E38" s="335" t="s">
        <v>491</v>
      </c>
      <c r="F38" s="556" t="s">
        <v>526</v>
      </c>
      <c r="G38" s="557"/>
      <c r="H38" s="307" t="s">
        <v>155</v>
      </c>
      <c r="I38" s="264">
        <v>0</v>
      </c>
      <c r="J38" s="201"/>
    </row>
    <row r="39" spans="4:10" ht="15" customHeight="1">
      <c r="D39" s="197"/>
      <c r="E39" s="335" t="s">
        <v>492</v>
      </c>
      <c r="F39" s="556" t="s">
        <v>527</v>
      </c>
      <c r="G39" s="557"/>
      <c r="H39" s="307" t="s">
        <v>155</v>
      </c>
      <c r="I39" s="264">
        <v>0</v>
      </c>
      <c r="J39" s="201"/>
    </row>
    <row r="40" spans="4:10" ht="15" customHeight="1">
      <c r="D40" s="197"/>
      <c r="E40" s="335" t="s">
        <v>493</v>
      </c>
      <c r="F40" s="544" t="s">
        <v>528</v>
      </c>
      <c r="G40" s="545"/>
      <c r="H40" s="307" t="s">
        <v>155</v>
      </c>
      <c r="I40" s="264">
        <v>0</v>
      </c>
      <c r="J40" s="201"/>
    </row>
    <row r="41" spans="4:10" ht="15" customHeight="1">
      <c r="D41" s="197"/>
      <c r="E41" s="335" t="s">
        <v>494</v>
      </c>
      <c r="F41" s="544" t="s">
        <v>378</v>
      </c>
      <c r="G41" s="545"/>
      <c r="H41" s="307" t="s">
        <v>155</v>
      </c>
      <c r="I41" s="264">
        <v>0</v>
      </c>
      <c r="J41" s="201"/>
    </row>
    <row r="42" spans="4:10" ht="15" customHeight="1">
      <c r="D42" s="197"/>
      <c r="E42" s="335" t="s">
        <v>495</v>
      </c>
      <c r="F42" s="544" t="s">
        <v>529</v>
      </c>
      <c r="G42" s="545"/>
      <c r="H42" s="307" t="s">
        <v>155</v>
      </c>
      <c r="I42" s="264">
        <v>0</v>
      </c>
      <c r="J42" s="201"/>
    </row>
    <row r="43" spans="1:10" s="62" customFormat="1" ht="15" customHeight="1">
      <c r="A43" s="61"/>
      <c r="B43" s="61"/>
      <c r="D43" s="419"/>
      <c r="E43" s="420" t="s">
        <v>871</v>
      </c>
      <c r="F43" s="544" t="s">
        <v>872</v>
      </c>
      <c r="G43" s="545"/>
      <c r="H43" s="307" t="s">
        <v>155</v>
      </c>
      <c r="I43" s="264">
        <v>0</v>
      </c>
      <c r="J43" s="417"/>
    </row>
    <row r="44" spans="1:10" s="62" customFormat="1" ht="15" customHeight="1">
      <c r="A44" s="61"/>
      <c r="B44" s="61"/>
      <c r="D44" s="419"/>
      <c r="E44" s="418" t="s">
        <v>873</v>
      </c>
      <c r="F44" s="544" t="s">
        <v>874</v>
      </c>
      <c r="G44" s="545"/>
      <c r="H44" s="307" t="s">
        <v>155</v>
      </c>
      <c r="I44" s="264">
        <v>0</v>
      </c>
      <c r="J44" s="417"/>
    </row>
    <row r="45" spans="4:10" ht="15" customHeight="1">
      <c r="D45" s="197"/>
      <c r="E45" s="335" t="s">
        <v>497</v>
      </c>
      <c r="F45" s="544" t="s">
        <v>387</v>
      </c>
      <c r="G45" s="545"/>
      <c r="H45" s="307" t="s">
        <v>155</v>
      </c>
      <c r="I45" s="264">
        <v>2227.04</v>
      </c>
      <c r="J45" s="201"/>
    </row>
    <row r="46" spans="4:10" ht="24" customHeight="1">
      <c r="D46" s="206"/>
      <c r="E46" s="388"/>
      <c r="F46" s="116" t="s">
        <v>368</v>
      </c>
      <c r="G46" s="116"/>
      <c r="H46" s="98"/>
      <c r="I46" s="308"/>
      <c r="J46" s="201"/>
    </row>
    <row r="47" spans="4:10" ht="15" customHeight="1">
      <c r="D47" s="197"/>
      <c r="E47" s="335" t="s">
        <v>369</v>
      </c>
      <c r="F47" s="542" t="s">
        <v>603</v>
      </c>
      <c r="G47" s="543"/>
      <c r="H47" s="307" t="s">
        <v>155</v>
      </c>
      <c r="I47" s="264">
        <v>0</v>
      </c>
      <c r="J47" s="201"/>
    </row>
    <row r="48" spans="4:10" ht="15" customHeight="1">
      <c r="D48" s="197"/>
      <c r="E48" s="335" t="s">
        <v>339</v>
      </c>
      <c r="F48" s="542" t="s">
        <v>530</v>
      </c>
      <c r="G48" s="543"/>
      <c r="H48" s="307" t="s">
        <v>155</v>
      </c>
      <c r="I48" s="264">
        <v>0</v>
      </c>
      <c r="J48" s="201"/>
    </row>
    <row r="49" spans="4:10" ht="15" customHeight="1">
      <c r="D49" s="197"/>
      <c r="E49" s="335" t="s">
        <v>340</v>
      </c>
      <c r="F49" s="544" t="s">
        <v>531</v>
      </c>
      <c r="G49" s="545"/>
      <c r="H49" s="307" t="s">
        <v>155</v>
      </c>
      <c r="I49" s="264">
        <v>0</v>
      </c>
      <c r="J49" s="201"/>
    </row>
    <row r="50" spans="4:10" ht="15" customHeight="1">
      <c r="D50" s="197"/>
      <c r="E50" s="389" t="s">
        <v>341</v>
      </c>
      <c r="F50" s="554" t="s">
        <v>532</v>
      </c>
      <c r="G50" s="555"/>
      <c r="H50" s="390" t="s">
        <v>155</v>
      </c>
      <c r="I50" s="266">
        <f>I51+I52-I53</f>
        <v>10548</v>
      </c>
      <c r="J50" s="201"/>
    </row>
    <row r="51" spans="4:10" ht="15" customHeight="1">
      <c r="D51" s="197"/>
      <c r="E51" s="389" t="s">
        <v>342</v>
      </c>
      <c r="F51" s="552" t="s">
        <v>427</v>
      </c>
      <c r="G51" s="553"/>
      <c r="H51" s="390" t="s">
        <v>155</v>
      </c>
      <c r="I51" s="264">
        <v>9009</v>
      </c>
      <c r="J51" s="201"/>
    </row>
    <row r="52" spans="4:10" ht="15" customHeight="1">
      <c r="D52" s="197"/>
      <c r="E52" s="389" t="s">
        <v>413</v>
      </c>
      <c r="F52" s="552" t="s">
        <v>428</v>
      </c>
      <c r="G52" s="553"/>
      <c r="H52" s="390" t="s">
        <v>155</v>
      </c>
      <c r="I52" s="264">
        <v>1764</v>
      </c>
      <c r="J52" s="201"/>
    </row>
    <row r="53" spans="4:10" ht="15" customHeight="1">
      <c r="D53" s="197"/>
      <c r="E53" s="389" t="s">
        <v>422</v>
      </c>
      <c r="F53" s="552" t="s">
        <v>429</v>
      </c>
      <c r="G53" s="553"/>
      <c r="H53" s="390" t="s">
        <v>155</v>
      </c>
      <c r="I53" s="264">
        <v>225</v>
      </c>
      <c r="J53" s="201"/>
    </row>
    <row r="54" spans="4:10" ht="15" customHeight="1">
      <c r="D54" s="197"/>
      <c r="E54" s="389" t="s">
        <v>343</v>
      </c>
      <c r="F54" s="542" t="s">
        <v>533</v>
      </c>
      <c r="G54" s="543"/>
      <c r="H54" s="307" t="s">
        <v>534</v>
      </c>
      <c r="I54" s="264">
        <v>59.5</v>
      </c>
      <c r="J54" s="201"/>
    </row>
    <row r="55" spans="4:10" ht="15" customHeight="1">
      <c r="D55" s="197"/>
      <c r="E55" s="389" t="s">
        <v>370</v>
      </c>
      <c r="F55" s="542" t="s">
        <v>535</v>
      </c>
      <c r="G55" s="543"/>
      <c r="H55" s="307" t="s">
        <v>534</v>
      </c>
      <c r="I55" s="264">
        <v>0</v>
      </c>
      <c r="J55" s="201"/>
    </row>
    <row r="56" spans="4:10" ht="15" customHeight="1">
      <c r="D56" s="197"/>
      <c r="E56" s="389" t="s">
        <v>329</v>
      </c>
      <c r="F56" s="542" t="s">
        <v>536</v>
      </c>
      <c r="G56" s="543"/>
      <c r="H56" s="307" t="s">
        <v>498</v>
      </c>
      <c r="I56" s="265">
        <v>72.228</v>
      </c>
      <c r="J56" s="201"/>
    </row>
    <row r="57" spans="4:10" ht="15" customHeight="1">
      <c r="D57" s="197"/>
      <c r="E57" s="389" t="s">
        <v>537</v>
      </c>
      <c r="F57" s="546" t="s">
        <v>538</v>
      </c>
      <c r="G57" s="547"/>
      <c r="H57" s="307" t="s">
        <v>498</v>
      </c>
      <c r="I57" s="265">
        <v>48.0604</v>
      </c>
      <c r="J57" s="201"/>
    </row>
    <row r="58" spans="4:10" ht="15" customHeight="1">
      <c r="D58" s="197"/>
      <c r="E58" s="389" t="s">
        <v>372</v>
      </c>
      <c r="F58" s="542" t="s">
        <v>539</v>
      </c>
      <c r="G58" s="543"/>
      <c r="H58" s="307" t="s">
        <v>498</v>
      </c>
      <c r="I58" s="265">
        <v>0</v>
      </c>
      <c r="J58" s="201"/>
    </row>
    <row r="59" spans="4:10" ht="24" customHeight="1">
      <c r="D59" s="197"/>
      <c r="E59" s="389" t="s">
        <v>373</v>
      </c>
      <c r="F59" s="542" t="s">
        <v>540</v>
      </c>
      <c r="G59" s="543"/>
      <c r="H59" s="307" t="s">
        <v>498</v>
      </c>
      <c r="I59" s="391">
        <f>SUM(I60:I61)</f>
        <v>72.22800000000001</v>
      </c>
      <c r="J59" s="201"/>
    </row>
    <row r="60" spans="4:10" ht="15" customHeight="1">
      <c r="D60" s="197"/>
      <c r="E60" s="389" t="s">
        <v>499</v>
      </c>
      <c r="F60" s="544" t="s">
        <v>541</v>
      </c>
      <c r="G60" s="545"/>
      <c r="H60" s="307" t="s">
        <v>498</v>
      </c>
      <c r="I60" s="265">
        <v>24.164</v>
      </c>
      <c r="J60" s="201"/>
    </row>
    <row r="61" spans="4:10" ht="15" customHeight="1">
      <c r="D61" s="197"/>
      <c r="E61" s="389" t="s">
        <v>500</v>
      </c>
      <c r="F61" s="544" t="s">
        <v>542</v>
      </c>
      <c r="G61" s="545"/>
      <c r="H61" s="307" t="s">
        <v>498</v>
      </c>
      <c r="I61" s="265">
        <v>48.064</v>
      </c>
      <c r="J61" s="201"/>
    </row>
    <row r="62" spans="4:10" ht="15" customHeight="1">
      <c r="D62" s="197"/>
      <c r="E62" s="389" t="s">
        <v>374</v>
      </c>
      <c r="F62" s="542" t="s">
        <v>543</v>
      </c>
      <c r="G62" s="543"/>
      <c r="H62" s="307" t="s">
        <v>501</v>
      </c>
      <c r="I62" s="264">
        <v>0</v>
      </c>
      <c r="J62" s="201"/>
    </row>
    <row r="63" spans="4:10" ht="15" customHeight="1">
      <c r="D63" s="197"/>
      <c r="E63" s="421" t="s">
        <v>375</v>
      </c>
      <c r="F63" s="542" t="s">
        <v>544</v>
      </c>
      <c r="G63" s="543"/>
      <c r="H63" s="307" t="s">
        <v>371</v>
      </c>
      <c r="I63" s="264">
        <v>1.15</v>
      </c>
      <c r="J63" s="201"/>
    </row>
    <row r="64" spans="4:10" ht="15" customHeight="1">
      <c r="D64" s="197"/>
      <c r="E64" s="421" t="s">
        <v>376</v>
      </c>
      <c r="F64" s="542" t="s">
        <v>545</v>
      </c>
      <c r="G64" s="543"/>
      <c r="H64" s="307" t="s">
        <v>371</v>
      </c>
      <c r="I64" s="264">
        <v>0.13</v>
      </c>
      <c r="J64" s="201"/>
    </row>
    <row r="65" spans="4:10" ht="15" customHeight="1">
      <c r="D65" s="197"/>
      <c r="E65" s="421" t="s">
        <v>414</v>
      </c>
      <c r="F65" s="542" t="s">
        <v>546</v>
      </c>
      <c r="G65" s="543"/>
      <c r="H65" s="307" t="s">
        <v>547</v>
      </c>
      <c r="I65" s="285">
        <v>0</v>
      </c>
      <c r="J65" s="201"/>
    </row>
    <row r="66" spans="4:10" ht="15" customHeight="1">
      <c r="D66" s="197"/>
      <c r="E66" s="421" t="s">
        <v>502</v>
      </c>
      <c r="F66" s="542" t="s">
        <v>548</v>
      </c>
      <c r="G66" s="543"/>
      <c r="H66" s="307" t="s">
        <v>547</v>
      </c>
      <c r="I66" s="285">
        <v>1</v>
      </c>
      <c r="J66" s="201"/>
    </row>
    <row r="67" spans="4:10" ht="15" customHeight="1">
      <c r="D67" s="197"/>
      <c r="E67" s="421" t="s">
        <v>503</v>
      </c>
      <c r="F67" s="542" t="s">
        <v>549</v>
      </c>
      <c r="G67" s="543"/>
      <c r="H67" s="307" t="s">
        <v>547</v>
      </c>
      <c r="I67" s="285">
        <v>0</v>
      </c>
      <c r="J67" s="201"/>
    </row>
    <row r="68" spans="4:10" ht="15" customHeight="1">
      <c r="D68" s="197"/>
      <c r="E68" s="421" t="s">
        <v>504</v>
      </c>
      <c r="F68" s="542" t="s">
        <v>395</v>
      </c>
      <c r="G68" s="543"/>
      <c r="H68" s="307" t="s">
        <v>496</v>
      </c>
      <c r="I68" s="285">
        <v>32</v>
      </c>
      <c r="J68" s="201"/>
    </row>
    <row r="69" spans="4:10" ht="15" customHeight="1">
      <c r="D69" s="197"/>
      <c r="E69" s="421" t="s">
        <v>550</v>
      </c>
      <c r="F69" s="542" t="s">
        <v>552</v>
      </c>
      <c r="G69" s="543"/>
      <c r="H69" s="307" t="s">
        <v>553</v>
      </c>
      <c r="I69" s="264">
        <v>158</v>
      </c>
      <c r="J69" s="201"/>
    </row>
    <row r="70" spans="4:10" ht="15" customHeight="1">
      <c r="D70" s="197"/>
      <c r="E70" s="421" t="s">
        <v>551</v>
      </c>
      <c r="F70" s="542" t="s">
        <v>555</v>
      </c>
      <c r="G70" s="543"/>
      <c r="H70" s="416" t="s">
        <v>875</v>
      </c>
      <c r="I70" s="264">
        <v>21.94</v>
      </c>
      <c r="J70" s="201"/>
    </row>
    <row r="71" spans="4:10" ht="15" customHeight="1">
      <c r="D71" s="197"/>
      <c r="E71" s="421" t="s">
        <v>554</v>
      </c>
      <c r="F71" s="542" t="s">
        <v>557</v>
      </c>
      <c r="G71" s="543"/>
      <c r="H71" s="422" t="s">
        <v>558</v>
      </c>
      <c r="I71" s="264">
        <v>2.57</v>
      </c>
      <c r="J71" s="201"/>
    </row>
    <row r="72" spans="4:10" ht="24" customHeight="1" thickBot="1">
      <c r="D72" s="197"/>
      <c r="E72" s="421" t="s">
        <v>556</v>
      </c>
      <c r="F72" s="548" t="s">
        <v>73</v>
      </c>
      <c r="G72" s="549"/>
      <c r="H72" s="392"/>
      <c r="I72" s="286"/>
      <c r="J72" s="201"/>
    </row>
    <row r="73" spans="4:10" ht="11.25">
      <c r="D73" s="197"/>
      <c r="E73" s="93"/>
      <c r="F73" s="94"/>
      <c r="G73" s="94"/>
      <c r="H73" s="95"/>
      <c r="I73" s="106"/>
      <c r="J73" s="201"/>
    </row>
    <row r="74" spans="4:10" ht="11.25">
      <c r="D74" s="207"/>
      <c r="E74" s="550"/>
      <c r="F74" s="551"/>
      <c r="G74" s="551"/>
      <c r="H74" s="551"/>
      <c r="I74" s="551"/>
      <c r="J74" s="201"/>
    </row>
    <row r="75" spans="4:10" ht="12" thickBot="1">
      <c r="D75" s="208"/>
      <c r="E75" s="209"/>
      <c r="F75" s="209"/>
      <c r="G75" s="209"/>
      <c r="H75" s="209"/>
      <c r="I75" s="209"/>
      <c r="J75" s="210"/>
    </row>
  </sheetData>
  <sheetProtection password="FA9C" sheet="1" formatColumns="0" formatRows="0"/>
  <mergeCells count="59">
    <mergeCell ref="F17:G17"/>
    <mergeCell ref="F14:G14"/>
    <mergeCell ref="F15:G15"/>
    <mergeCell ref="F16:G16"/>
    <mergeCell ref="F12:G12"/>
    <mergeCell ref="F13:G13"/>
    <mergeCell ref="F32:G32"/>
    <mergeCell ref="F33:G33"/>
    <mergeCell ref="F18:G18"/>
    <mergeCell ref="F26:G26"/>
    <mergeCell ref="F27:G27"/>
    <mergeCell ref="F29:G29"/>
    <mergeCell ref="F30:G30"/>
    <mergeCell ref="F31:G31"/>
    <mergeCell ref="E19:E22"/>
    <mergeCell ref="F19:F22"/>
    <mergeCell ref="F24:G24"/>
    <mergeCell ref="F25:G25"/>
    <mergeCell ref="F47:G47"/>
    <mergeCell ref="F58:G58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5:G45"/>
    <mergeCell ref="F43:G43"/>
    <mergeCell ref="F44:G44"/>
    <mergeCell ref="F48:G48"/>
    <mergeCell ref="F49:G49"/>
    <mergeCell ref="F54:G54"/>
    <mergeCell ref="F55:G55"/>
    <mergeCell ref="F50:G50"/>
    <mergeCell ref="F51:G51"/>
    <mergeCell ref="F52:G52"/>
    <mergeCell ref="F72:G72"/>
    <mergeCell ref="E74:I74"/>
    <mergeCell ref="F53:G53"/>
    <mergeCell ref="F67:G67"/>
    <mergeCell ref="F68:G68"/>
    <mergeCell ref="F69:G69"/>
    <mergeCell ref="F70:G70"/>
    <mergeCell ref="F63:G63"/>
    <mergeCell ref="F64:G64"/>
    <mergeCell ref="F65:G65"/>
    <mergeCell ref="D8:J8"/>
    <mergeCell ref="D9:J9"/>
    <mergeCell ref="F71:G71"/>
    <mergeCell ref="F66:G66"/>
    <mergeCell ref="F60:G60"/>
    <mergeCell ref="F61:G61"/>
    <mergeCell ref="F62:G62"/>
    <mergeCell ref="F56:G56"/>
    <mergeCell ref="F57:G57"/>
    <mergeCell ref="F59:G59"/>
  </mergeCells>
  <dataValidations count="6">
    <dataValidation type="textLength" operator="lessThanOrEqual" allowBlank="1" showInputMessage="1" showErrorMessage="1" sqref="I72:I73">
      <formula1>300</formula1>
    </dataValidation>
    <dataValidation type="decimal" allowBlank="1" showInputMessage="1" showErrorMessage="1" error="Значение должно быть действительным числом" sqref="I47:I58 I24 I15 I17 I19:I20 I26:I45 I60:I71">
      <formula1>-999999999</formula1>
      <formula2>999999999999</formula2>
    </dataValidation>
    <dataValidation type="decimal" allowBlank="1" showInputMessage="1" showErrorMessage="1" sqref="I59 I25 I21 I16 I18">
      <formula1>-999999999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19">
      <formula1>kind_of_fuels</formula1>
    </dataValidation>
    <dataValidation type="decimal" allowBlank="1" showInputMessage="1" showErrorMessage="1" sqref="AN2:AO2 Z2:AA2">
      <formula1>0</formula1>
      <formula2>9.99999999999999E+22</formula2>
    </dataValidation>
    <dataValidation type="list" allowBlank="1" showInputMessage="1" showErrorMessage="1" prompt="Выберите значение из списка" errorTitle="Внимание" error="Выберите значение из списка" sqref="I22">
      <formula1>kind_of_purchase_method</formula1>
    </dataValidation>
  </dataValidations>
  <hyperlinks>
    <hyperlink ref="F46" location="'ТС показатели'!A1" tooltip="Добавить запись" display="Добавить запись"/>
    <hyperlink ref="F23" location="'ТС показатели'!A1" tooltip="Добавить вид топлива" display="Добавить вид топлива"/>
    <hyperlink ref="E46" location="'ТС показатели'!A1" display="Добавить запись"/>
    <hyperlink ref="D45" location="'ТС показатели'!A1" display="Удалить"/>
    <hyperlink ref="L45" location="'ТС показатели'!A1" display="Добавить запись"/>
    <hyperlink ref="L22" location="'ТС показатели'!A1" display="Добавить вид топлива"/>
    <hyperlink ref="K45" location="'ТС показатели'!A1" display="Добавить запись"/>
    <hyperlink ref="L46" location="'ТС показатели'!A1" display="Добавить запись"/>
    <hyperlink ref="L7" location="'ТС показатели'!A1" display="Список листов"/>
    <hyperlink ref="L23" location="'ТС показатели'!A1" display="Добавить вид топлива"/>
    <hyperlink ref="D7" location="'Список листов'!A1" tooltip="Перейти на Список листов" display="Список листов"/>
  </hyperlinks>
  <printOptions/>
  <pageMargins left="0" right="0" top="0.7874015748031497" bottom="0.7874015748031497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3">
    <tabColor indexed="31"/>
  </sheetPr>
  <dimension ref="A1:AL46"/>
  <sheetViews>
    <sheetView showGridLines="0" zoomScalePageLayoutView="0" workbookViewId="0" topLeftCell="G12">
      <selection activeCell="D8" sqref="D8:J45"/>
    </sheetView>
  </sheetViews>
  <sheetFormatPr defaultColWidth="9.140625" defaultRowHeight="11.25"/>
  <cols>
    <col min="1" max="1" width="8.00390625" style="310" hidden="1" customWidth="1"/>
    <col min="2" max="2" width="66.8515625" style="310" hidden="1" customWidth="1"/>
    <col min="3" max="3" width="3.57421875" style="312" customWidth="1"/>
    <col min="4" max="4" width="3.421875" style="312" customWidth="1"/>
    <col min="5" max="5" width="7.00390625" style="312" bestFit="1" customWidth="1"/>
    <col min="6" max="6" width="36.7109375" style="312" customWidth="1"/>
    <col min="7" max="7" width="56.00390625" style="312" customWidth="1"/>
    <col min="8" max="8" width="19.140625" style="312" customWidth="1"/>
    <col min="9" max="9" width="27.57421875" style="312" customWidth="1"/>
    <col min="10" max="10" width="3.28125" style="323" customWidth="1"/>
    <col min="11" max="31" width="9.140625" style="312" customWidth="1"/>
    <col min="32" max="32" width="14.57421875" style="312" customWidth="1"/>
    <col min="33" max="16384" width="9.140625" style="312" customWidth="1"/>
  </cols>
  <sheetData>
    <row r="1" spans="1:11" s="309" customFormat="1" ht="11.25" hidden="1">
      <c r="A1" s="281"/>
      <c r="B1" s="281"/>
      <c r="E1" s="310"/>
      <c r="F1" s="310"/>
      <c r="G1" s="283"/>
      <c r="H1" s="283"/>
      <c r="I1" s="283"/>
      <c r="J1" s="311"/>
      <c r="K1" s="283"/>
    </row>
    <row r="2" spans="1:38" ht="11.25" hidden="1">
      <c r="A2" s="281"/>
      <c r="B2" s="281"/>
      <c r="E2" s="313"/>
      <c r="F2" s="310"/>
      <c r="G2" s="283"/>
      <c r="H2" s="283"/>
      <c r="I2" s="283"/>
      <c r="J2" s="311"/>
      <c r="K2" s="313"/>
      <c r="O2" s="310"/>
      <c r="P2" s="310"/>
      <c r="Q2" s="310"/>
      <c r="R2" s="60"/>
      <c r="S2" s="314"/>
      <c r="T2" s="315"/>
      <c r="U2" s="316"/>
      <c r="V2" s="316"/>
      <c r="W2" s="316"/>
      <c r="X2" s="317"/>
      <c r="Y2" s="318"/>
      <c r="AB2" s="310"/>
      <c r="AC2" s="309"/>
      <c r="AD2" s="310"/>
      <c r="AE2" s="60"/>
      <c r="AF2" s="305"/>
      <c r="AG2" s="315"/>
      <c r="AH2" s="319"/>
      <c r="AI2" s="319"/>
      <c r="AJ2" s="319"/>
      <c r="AK2" s="320"/>
      <c r="AL2" s="318"/>
    </row>
    <row r="3" spans="1:11" ht="11.25" hidden="1">
      <c r="A3" s="281"/>
      <c r="B3" s="282"/>
      <c r="E3" s="313"/>
      <c r="F3" s="310"/>
      <c r="G3" s="310"/>
      <c r="H3" s="310"/>
      <c r="I3" s="310"/>
      <c r="J3" s="321"/>
      <c r="K3" s="313"/>
    </row>
    <row r="4" spans="1:10" ht="11.25" hidden="1">
      <c r="A4" s="281"/>
      <c r="B4" s="281"/>
      <c r="E4" s="313"/>
      <c r="F4" s="313"/>
      <c r="G4" s="313"/>
      <c r="H4" s="313"/>
      <c r="I4" s="313"/>
      <c r="J4" s="321"/>
    </row>
    <row r="5" spans="3:11" ht="11.25" hidden="1">
      <c r="C5" s="322"/>
      <c r="D5" s="322"/>
      <c r="K5" s="322"/>
    </row>
    <row r="6" spans="3:11" ht="15.75" customHeight="1">
      <c r="C6" s="322"/>
      <c r="D6" s="405" t="str">
        <f>codeTemplate</f>
        <v>Факт ТС</v>
      </c>
      <c r="K6" s="322"/>
    </row>
    <row r="7" spans="4:10" ht="22.5" customHeight="1">
      <c r="D7" s="329" t="s">
        <v>240</v>
      </c>
      <c r="E7" s="329"/>
      <c r="F7" s="329"/>
      <c r="G7" s="329"/>
      <c r="H7" s="329"/>
      <c r="I7" s="329"/>
      <c r="J7" s="329"/>
    </row>
    <row r="8" spans="4:10" ht="16.5" customHeight="1">
      <c r="D8" s="505" t="s">
        <v>891</v>
      </c>
      <c r="E8" s="506"/>
      <c r="F8" s="506"/>
      <c r="G8" s="506"/>
      <c r="H8" s="506"/>
      <c r="I8" s="506"/>
      <c r="J8" s="507"/>
    </row>
    <row r="9" spans="4:10" ht="16.5" customHeight="1" thickBot="1">
      <c r="D9" s="508" t="str">
        <f>IF(org="","",IF(fil="",org,org&amp;" ("&amp;fil&amp;")"))</f>
        <v>ОАО " БЕЛГОРОДАСБЕСТОЦЕМЕНТ"</v>
      </c>
      <c r="E9" s="509"/>
      <c r="F9" s="509"/>
      <c r="G9" s="509"/>
      <c r="H9" s="509"/>
      <c r="I9" s="509"/>
      <c r="J9" s="510"/>
    </row>
    <row r="10" spans="4:10" ht="11.25">
      <c r="D10" s="121"/>
      <c r="E10" s="82"/>
      <c r="F10" s="82"/>
      <c r="G10" s="82"/>
      <c r="H10" s="82"/>
      <c r="I10" s="82"/>
      <c r="J10" s="123"/>
    </row>
    <row r="11" spans="4:10" ht="11.25">
      <c r="D11" s="198"/>
      <c r="E11" s="199"/>
      <c r="F11" s="199"/>
      <c r="G11" s="199"/>
      <c r="H11" s="199"/>
      <c r="I11" s="199"/>
      <c r="J11" s="211"/>
    </row>
    <row r="12" spans="4:10" ht="20.25" customHeight="1" thickBot="1">
      <c r="D12" s="196"/>
      <c r="E12" s="129" t="s">
        <v>505</v>
      </c>
      <c r="F12" s="527" t="s">
        <v>377</v>
      </c>
      <c r="G12" s="527"/>
      <c r="H12" s="129" t="s">
        <v>157</v>
      </c>
      <c r="I12" s="330" t="s">
        <v>331</v>
      </c>
      <c r="J12" s="212"/>
    </row>
    <row r="13" spans="4:10" ht="15" customHeight="1">
      <c r="D13" s="196"/>
      <c r="E13" s="135">
        <v>1</v>
      </c>
      <c r="F13" s="571">
        <f>E13+1</f>
        <v>2</v>
      </c>
      <c r="G13" s="571"/>
      <c r="H13" s="135">
        <f>F13+1</f>
        <v>3</v>
      </c>
      <c r="I13" s="135">
        <f>H13+1</f>
        <v>4</v>
      </c>
      <c r="J13" s="212"/>
    </row>
    <row r="14" spans="4:10" ht="15" customHeight="1">
      <c r="D14" s="196"/>
      <c r="E14" s="228">
        <v>1</v>
      </c>
      <c r="F14" s="572" t="s">
        <v>378</v>
      </c>
      <c r="G14" s="572"/>
      <c r="H14" s="260"/>
      <c r="I14" s="324">
        <f>SUMIF(G15:G23,G15,I15:I23)</f>
        <v>0</v>
      </c>
      <c r="J14" s="212"/>
    </row>
    <row r="15" spans="4:10" ht="15" customHeight="1" hidden="1">
      <c r="D15" s="197"/>
      <c r="E15" s="569" t="s">
        <v>198</v>
      </c>
      <c r="F15" s="573"/>
      <c r="G15" s="97" t="s">
        <v>379</v>
      </c>
      <c r="H15" s="96"/>
      <c r="I15" s="325"/>
      <c r="J15" s="213"/>
    </row>
    <row r="16" spans="4:10" ht="15" customHeight="1" hidden="1">
      <c r="D16" s="197"/>
      <c r="E16" s="569"/>
      <c r="F16" s="573"/>
      <c r="G16" s="97" t="s">
        <v>397</v>
      </c>
      <c r="H16" s="326"/>
      <c r="I16" s="327"/>
      <c r="J16" s="213"/>
    </row>
    <row r="17" spans="4:10" ht="15" customHeight="1" hidden="1">
      <c r="D17" s="197"/>
      <c r="E17" s="569"/>
      <c r="F17" s="573"/>
      <c r="G17" s="97" t="s">
        <v>396</v>
      </c>
      <c r="H17" s="96"/>
      <c r="I17" s="325"/>
      <c r="J17" s="213"/>
    </row>
    <row r="18" spans="4:10" ht="15" customHeight="1" hidden="1">
      <c r="D18" s="197"/>
      <c r="E18" s="569"/>
      <c r="F18" s="573"/>
      <c r="G18" s="97" t="s">
        <v>380</v>
      </c>
      <c r="H18" s="96"/>
      <c r="I18" s="328"/>
      <c r="J18" s="213"/>
    </row>
    <row r="19" spans="4:10" ht="15" customHeight="1">
      <c r="D19" s="230"/>
      <c r="E19" s="569" t="s">
        <v>30</v>
      </c>
      <c r="F19" s="570"/>
      <c r="G19" s="97" t="s">
        <v>379</v>
      </c>
      <c r="H19" s="96" t="s">
        <v>155</v>
      </c>
      <c r="I19" s="403"/>
      <c r="J19" s="215"/>
    </row>
    <row r="20" spans="4:10" ht="15" customHeight="1">
      <c r="D20" s="84"/>
      <c r="E20" s="569"/>
      <c r="F20" s="570"/>
      <c r="G20" s="97" t="s">
        <v>397</v>
      </c>
      <c r="H20" s="226"/>
      <c r="I20" s="402"/>
      <c r="J20" s="215"/>
    </row>
    <row r="21" spans="4:10" ht="15" customHeight="1">
      <c r="D21" s="84"/>
      <c r="E21" s="569"/>
      <c r="F21" s="570"/>
      <c r="G21" s="97" t="s">
        <v>396</v>
      </c>
      <c r="H21" s="96" t="s">
        <v>155</v>
      </c>
      <c r="I21" s="266">
        <f>IF(I20="",0,IF(I20=0,0,I19/I20))</f>
        <v>0</v>
      </c>
      <c r="J21" s="215"/>
    </row>
    <row r="22" spans="4:10" ht="15" customHeight="1">
      <c r="D22" s="84"/>
      <c r="E22" s="569"/>
      <c r="F22" s="570"/>
      <c r="G22" s="97" t="s">
        <v>380</v>
      </c>
      <c r="H22" s="96" t="s">
        <v>351</v>
      </c>
      <c r="I22" s="229"/>
      <c r="J22" s="215"/>
    </row>
    <row r="23" spans="4:10" ht="11.25">
      <c r="D23" s="197"/>
      <c r="E23" s="259"/>
      <c r="F23" s="102" t="s">
        <v>368</v>
      </c>
      <c r="G23" s="105"/>
      <c r="H23" s="105"/>
      <c r="I23" s="268"/>
      <c r="J23" s="213"/>
    </row>
    <row r="24" spans="4:10" ht="15" customHeight="1">
      <c r="D24" s="196"/>
      <c r="E24" s="227">
        <v>2</v>
      </c>
      <c r="F24" s="575" t="s">
        <v>381</v>
      </c>
      <c r="G24" s="575"/>
      <c r="H24" s="99"/>
      <c r="I24" s="266">
        <f>SUMIF(G25:G33,G25,I25:I33)</f>
        <v>0</v>
      </c>
      <c r="J24" s="212"/>
    </row>
    <row r="25" spans="4:10" ht="15" customHeight="1" hidden="1">
      <c r="D25" s="197"/>
      <c r="E25" s="569" t="s">
        <v>411</v>
      </c>
      <c r="F25" s="573"/>
      <c r="G25" s="97" t="s">
        <v>379</v>
      </c>
      <c r="H25" s="96"/>
      <c r="I25" s="325"/>
      <c r="J25" s="213"/>
    </row>
    <row r="26" spans="4:10" ht="15" customHeight="1" hidden="1">
      <c r="D26" s="197"/>
      <c r="E26" s="569"/>
      <c r="F26" s="573"/>
      <c r="G26" s="97" t="s">
        <v>397</v>
      </c>
      <c r="H26" s="326"/>
      <c r="I26" s="327"/>
      <c r="J26" s="213"/>
    </row>
    <row r="27" spans="4:10" ht="15" customHeight="1" hidden="1">
      <c r="D27" s="197"/>
      <c r="E27" s="569"/>
      <c r="F27" s="573"/>
      <c r="G27" s="97" t="s">
        <v>396</v>
      </c>
      <c r="H27" s="96"/>
      <c r="I27" s="325"/>
      <c r="J27" s="213"/>
    </row>
    <row r="28" spans="4:10" ht="15" customHeight="1" hidden="1">
      <c r="D28" s="197"/>
      <c r="E28" s="569"/>
      <c r="F28" s="573"/>
      <c r="G28" s="97" t="s">
        <v>380</v>
      </c>
      <c r="H28" s="96"/>
      <c r="I28" s="328"/>
      <c r="J28" s="213"/>
    </row>
    <row r="29" spans="4:10" ht="15" customHeight="1">
      <c r="D29" s="230"/>
      <c r="E29" s="569" t="s">
        <v>80</v>
      </c>
      <c r="F29" s="570"/>
      <c r="G29" s="97" t="s">
        <v>379</v>
      </c>
      <c r="H29" s="96" t="s">
        <v>155</v>
      </c>
      <c r="I29" s="403"/>
      <c r="J29" s="215"/>
    </row>
    <row r="30" spans="4:10" ht="15" customHeight="1">
      <c r="D30" s="84"/>
      <c r="E30" s="569"/>
      <c r="F30" s="570"/>
      <c r="G30" s="97" t="s">
        <v>397</v>
      </c>
      <c r="H30" s="226"/>
      <c r="I30" s="402"/>
      <c r="J30" s="215"/>
    </row>
    <row r="31" spans="4:10" ht="15" customHeight="1">
      <c r="D31" s="84"/>
      <c r="E31" s="569"/>
      <c r="F31" s="570"/>
      <c r="G31" s="97" t="s">
        <v>396</v>
      </c>
      <c r="H31" s="96" t="s">
        <v>155</v>
      </c>
      <c r="I31" s="266">
        <f>IF(I30="",0,IF(I30=0,0,I29/I30))</f>
        <v>0</v>
      </c>
      <c r="J31" s="215"/>
    </row>
    <row r="32" spans="4:10" ht="15" customHeight="1">
      <c r="D32" s="84"/>
      <c r="E32" s="569"/>
      <c r="F32" s="570"/>
      <c r="G32" s="97" t="s">
        <v>380</v>
      </c>
      <c r="H32" s="96" t="s">
        <v>351</v>
      </c>
      <c r="I32" s="229"/>
      <c r="J32" s="215"/>
    </row>
    <row r="33" spans="4:10" ht="11.25">
      <c r="D33" s="197"/>
      <c r="E33" s="259"/>
      <c r="F33" s="102" t="s">
        <v>368</v>
      </c>
      <c r="G33" s="105"/>
      <c r="H33" s="105"/>
      <c r="I33" s="268"/>
      <c r="J33" s="213"/>
    </row>
    <row r="34" spans="4:10" ht="22.5" customHeight="1">
      <c r="D34" s="196"/>
      <c r="E34" s="227">
        <v>3</v>
      </c>
      <c r="F34" s="575" t="s">
        <v>387</v>
      </c>
      <c r="G34" s="575"/>
      <c r="H34" s="99"/>
      <c r="I34" s="266">
        <f>SUMIF(G35:G43,G35,I35:I43)</f>
        <v>2227.04</v>
      </c>
      <c r="J34" s="212"/>
    </row>
    <row r="35" spans="4:10" ht="15" customHeight="1" hidden="1">
      <c r="D35" s="197"/>
      <c r="E35" s="569" t="s">
        <v>412</v>
      </c>
      <c r="F35" s="573"/>
      <c r="G35" s="97" t="s">
        <v>379</v>
      </c>
      <c r="H35" s="96"/>
      <c r="I35" s="325"/>
      <c r="J35" s="213"/>
    </row>
    <row r="36" spans="4:10" ht="15" customHeight="1" hidden="1">
      <c r="D36" s="197"/>
      <c r="E36" s="569"/>
      <c r="F36" s="573"/>
      <c r="G36" s="97" t="s">
        <v>397</v>
      </c>
      <c r="H36" s="326"/>
      <c r="I36" s="327"/>
      <c r="J36" s="213"/>
    </row>
    <row r="37" spans="4:10" ht="15" customHeight="1" hidden="1">
      <c r="D37" s="197"/>
      <c r="E37" s="569"/>
      <c r="F37" s="573"/>
      <c r="G37" s="97" t="s">
        <v>396</v>
      </c>
      <c r="H37" s="96"/>
      <c r="I37" s="325"/>
      <c r="J37" s="213"/>
    </row>
    <row r="38" spans="4:10" ht="15" customHeight="1" hidden="1">
      <c r="D38" s="197"/>
      <c r="E38" s="569"/>
      <c r="F38" s="573"/>
      <c r="G38" s="97" t="s">
        <v>380</v>
      </c>
      <c r="H38" s="96"/>
      <c r="I38" s="328"/>
      <c r="J38" s="213"/>
    </row>
    <row r="39" spans="4:10" ht="15" customHeight="1">
      <c r="D39" s="230"/>
      <c r="E39" s="569" t="s">
        <v>184</v>
      </c>
      <c r="F39" s="570"/>
      <c r="G39" s="97" t="s">
        <v>379</v>
      </c>
      <c r="H39" s="96" t="s">
        <v>155</v>
      </c>
      <c r="I39" s="403">
        <v>2227.04</v>
      </c>
      <c r="J39" s="215"/>
    </row>
    <row r="40" spans="4:10" ht="15" customHeight="1">
      <c r="D40" s="84"/>
      <c r="E40" s="569"/>
      <c r="F40" s="570"/>
      <c r="G40" s="97" t="s">
        <v>397</v>
      </c>
      <c r="H40" s="226"/>
      <c r="I40" s="402"/>
      <c r="J40" s="215"/>
    </row>
    <row r="41" spans="4:10" ht="15" customHeight="1">
      <c r="D41" s="84"/>
      <c r="E41" s="569"/>
      <c r="F41" s="570"/>
      <c r="G41" s="97" t="s">
        <v>396</v>
      </c>
      <c r="H41" s="96" t="s">
        <v>155</v>
      </c>
      <c r="I41" s="266">
        <f>IF(I40="",0,IF(I40=0,0,I39/I40))</f>
        <v>0</v>
      </c>
      <c r="J41" s="215"/>
    </row>
    <row r="42" spans="4:10" ht="15" customHeight="1">
      <c r="D42" s="84"/>
      <c r="E42" s="569"/>
      <c r="F42" s="570"/>
      <c r="G42" s="97" t="s">
        <v>380</v>
      </c>
      <c r="H42" s="96" t="s">
        <v>351</v>
      </c>
      <c r="I42" s="229"/>
      <c r="J42" s="215"/>
    </row>
    <row r="43" spans="4:10" ht="12" thickBot="1">
      <c r="D43" s="197"/>
      <c r="E43" s="261"/>
      <c r="F43" s="262" t="s">
        <v>368</v>
      </c>
      <c r="G43" s="263"/>
      <c r="H43" s="263"/>
      <c r="I43" s="269"/>
      <c r="J43" s="213"/>
    </row>
    <row r="44" spans="4:10" ht="11.25">
      <c r="D44" s="207"/>
      <c r="E44" s="87"/>
      <c r="F44" s="87"/>
      <c r="G44" s="87"/>
      <c r="H44" s="87"/>
      <c r="I44" s="87"/>
      <c r="J44" s="213"/>
    </row>
    <row r="45" spans="4:10" ht="11.25">
      <c r="D45" s="207"/>
      <c r="E45" s="551"/>
      <c r="F45" s="551"/>
      <c r="G45" s="551"/>
      <c r="H45" s="551"/>
      <c r="I45" s="551"/>
      <c r="J45" s="574"/>
    </row>
    <row r="46" spans="4:10" ht="12" thickBot="1">
      <c r="D46" s="208"/>
      <c r="E46" s="209"/>
      <c r="F46" s="209"/>
      <c r="G46" s="209"/>
      <c r="H46" s="209"/>
      <c r="I46" s="209"/>
      <c r="J46" s="214"/>
    </row>
  </sheetData>
  <sheetProtection password="FA9C" sheet="1" formatColumns="0" formatRows="0"/>
  <mergeCells count="20">
    <mergeCell ref="F39:F42"/>
    <mergeCell ref="D8:J8"/>
    <mergeCell ref="D9:J9"/>
    <mergeCell ref="E45:J45"/>
    <mergeCell ref="F24:G24"/>
    <mergeCell ref="F34:G34"/>
    <mergeCell ref="E25:E28"/>
    <mergeCell ref="F25:F28"/>
    <mergeCell ref="E35:E38"/>
    <mergeCell ref="F35:F38"/>
    <mergeCell ref="F12:G12"/>
    <mergeCell ref="E19:E22"/>
    <mergeCell ref="F19:F22"/>
    <mergeCell ref="E39:E42"/>
    <mergeCell ref="E29:E32"/>
    <mergeCell ref="F29:F32"/>
    <mergeCell ref="F13:G13"/>
    <mergeCell ref="F14:G14"/>
    <mergeCell ref="E15:E18"/>
    <mergeCell ref="F15:F18"/>
  </mergeCells>
  <dataValidations count="3">
    <dataValidation type="decimal" allowBlank="1" showInputMessage="1" showErrorMessage="1" error="Значение должно быть действительным числом" sqref="I35:I36 I25:I26 I15:I16 I19:I20 I29:I30 I39:I40">
      <formula1>-99999999999</formula1>
      <formula2>999999999999</formula2>
    </dataValidation>
    <dataValidation type="decimal" allowBlank="1" showInputMessage="1" showErrorMessage="1" sqref="AH2:AJ2 U2:W2">
      <formula1>0</formula1>
      <formula2>9.99999999999999E+21</formula2>
    </dataValidation>
    <dataValidation type="list" allowBlank="1" showInputMessage="1" showErrorMessage="1" prompt="Выберите значение из списка" errorTitle="Внимание" error="Выберите значение из списка" sqref="I32 I42 I22">
      <formula1>kind_of_purchase_method</formula1>
    </dataValidation>
  </dataValidations>
  <hyperlinks>
    <hyperlink ref="F23" location="'ТС показатели (2)'!A1" tooltip="Добавить запись" display="Добавить запись"/>
    <hyperlink ref="F33" location="'ТС показатели (2)'!A1" tooltip="Добавить запись" display="Добавить запись"/>
    <hyperlink ref="F43" location="'ТС показатели (2)'!A1" tooltip="Добавить запись" display="Добавить запись"/>
    <hyperlink ref="D7" location="'Список листов'!A1" tooltip="Перейти на Список листов" display="Список листов"/>
  </hyperlink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06">
    <tabColor indexed="31"/>
  </sheetPr>
  <dimension ref="D5:L22"/>
  <sheetViews>
    <sheetView showGridLines="0" zoomScale="80" zoomScaleNormal="80" zoomScalePageLayoutView="0" workbookViewId="0" topLeftCell="C5">
      <selection activeCell="E10" sqref="E10:K10"/>
    </sheetView>
  </sheetViews>
  <sheetFormatPr defaultColWidth="9.140625" defaultRowHeight="11.25"/>
  <cols>
    <col min="1" max="2" width="0" style="45" hidden="1" customWidth="1"/>
    <col min="3" max="3" width="3.140625" style="45" customWidth="1"/>
    <col min="4" max="4" width="15.7109375" style="45" customWidth="1"/>
    <col min="5" max="5" width="7.00390625" style="45" bestFit="1" customWidth="1"/>
    <col min="6" max="6" width="47.8515625" style="45" customWidth="1"/>
    <col min="7" max="7" width="36.57421875" style="45" customWidth="1"/>
    <col min="8" max="8" width="17.8515625" style="45" customWidth="1"/>
    <col min="9" max="9" width="17.00390625" style="45" bestFit="1" customWidth="1"/>
    <col min="10" max="10" width="17.8515625" style="45" customWidth="1"/>
    <col min="11" max="11" width="41.140625" style="45" customWidth="1"/>
    <col min="12" max="16384" width="9.140625" style="45" customWidth="1"/>
  </cols>
  <sheetData>
    <row r="1" ht="15" customHeight="1" hidden="1"/>
    <row r="2" ht="11.25" hidden="1"/>
    <row r="3" ht="11.25" hidden="1"/>
    <row r="4" ht="11.25" hidden="1"/>
    <row r="5" ht="20.25" customHeight="1">
      <c r="D5" s="405"/>
    </row>
    <row r="6" spans="4:12" ht="15" customHeight="1">
      <c r="D6" s="577" t="s">
        <v>876</v>
      </c>
      <c r="E6" s="578"/>
      <c r="F6" s="578"/>
      <c r="G6" s="578"/>
      <c r="H6" s="578"/>
      <c r="I6" s="578"/>
      <c r="J6" s="578"/>
      <c r="K6" s="578"/>
      <c r="L6" s="579"/>
    </row>
    <row r="7" spans="4:12" ht="15.75" customHeight="1" thickBot="1">
      <c r="D7" s="580">
        <f>IF(org="","",IF(fil="",org,org&amp;" ("&amp;fil&amp;")"))</f>
      </c>
      <c r="E7" s="581"/>
      <c r="F7" s="581"/>
      <c r="G7" s="581"/>
      <c r="H7" s="581"/>
      <c r="I7" s="581"/>
      <c r="J7" s="581"/>
      <c r="K7" s="581"/>
      <c r="L7" s="582"/>
    </row>
    <row r="8" spans="5:11" ht="15.75" customHeight="1">
      <c r="E8" s="87"/>
      <c r="F8" s="87"/>
      <c r="H8" s="87"/>
      <c r="I8" s="87"/>
      <c r="J8" s="87"/>
      <c r="K8" s="87"/>
    </row>
    <row r="9" spans="4:12" ht="15.75" customHeight="1">
      <c r="D9" s="423"/>
      <c r="E9" s="424"/>
      <c r="F9" s="425"/>
      <c r="G9" s="424"/>
      <c r="H9" s="424"/>
      <c r="I9" s="424"/>
      <c r="J9" s="424"/>
      <c r="K9" s="424"/>
      <c r="L9" s="426"/>
    </row>
    <row r="10" spans="4:12" ht="34.5" customHeight="1" thickBot="1">
      <c r="D10" s="207"/>
      <c r="E10" s="583" t="s">
        <v>877</v>
      </c>
      <c r="F10" s="584"/>
      <c r="G10" s="584"/>
      <c r="H10" s="584"/>
      <c r="I10" s="584"/>
      <c r="J10" s="584"/>
      <c r="K10" s="585"/>
      <c r="L10" s="215"/>
    </row>
    <row r="11" spans="4:12" ht="15" customHeight="1">
      <c r="D11" s="207"/>
      <c r="E11" s="427"/>
      <c r="F11" s="427"/>
      <c r="H11" s="427"/>
      <c r="I11" s="427"/>
      <c r="J11" s="427"/>
      <c r="K11" s="427"/>
      <c r="L11" s="215"/>
    </row>
    <row r="12" spans="4:12" ht="36" customHeight="1" thickBot="1">
      <c r="D12" s="207"/>
      <c r="E12" s="428" t="s">
        <v>505</v>
      </c>
      <c r="F12" s="428" t="s">
        <v>878</v>
      </c>
      <c r="G12" s="429" t="s">
        <v>879</v>
      </c>
      <c r="H12" s="429" t="s">
        <v>880</v>
      </c>
      <c r="I12" s="429" t="s">
        <v>881</v>
      </c>
      <c r="J12" s="429" t="s">
        <v>882</v>
      </c>
      <c r="K12" s="430" t="s">
        <v>892</v>
      </c>
      <c r="L12" s="215"/>
    </row>
    <row r="13" spans="4:12" ht="15" customHeight="1">
      <c r="D13" s="206"/>
      <c r="E13" s="431">
        <v>1</v>
      </c>
      <c r="F13" s="431">
        <f>E13+1</f>
        <v>2</v>
      </c>
      <c r="G13" s="431" t="s">
        <v>353</v>
      </c>
      <c r="H13" s="225">
        <v>4</v>
      </c>
      <c r="I13" s="225">
        <v>5</v>
      </c>
      <c r="J13" s="225">
        <v>6</v>
      </c>
      <c r="K13" s="225">
        <v>7</v>
      </c>
      <c r="L13" s="215"/>
    </row>
    <row r="14" spans="4:12" ht="15" customHeight="1">
      <c r="D14" s="206"/>
      <c r="E14" s="432">
        <v>1</v>
      </c>
      <c r="F14" s="586" t="s">
        <v>883</v>
      </c>
      <c r="G14" s="587"/>
      <c r="H14" s="587"/>
      <c r="I14" s="587"/>
      <c r="J14" s="587"/>
      <c r="K14" s="588"/>
      <c r="L14" s="215"/>
    </row>
    <row r="15" spans="4:12" ht="15" customHeight="1">
      <c r="D15" s="206"/>
      <c r="E15" s="433"/>
      <c r="F15" s="434" t="s">
        <v>884</v>
      </c>
      <c r="G15" s="435"/>
      <c r="H15" s="436"/>
      <c r="I15" s="435"/>
      <c r="J15" s="436"/>
      <c r="K15" s="437" t="s">
        <v>351</v>
      </c>
      <c r="L15" s="215"/>
    </row>
    <row r="16" spans="4:12" ht="15" customHeight="1" hidden="1">
      <c r="D16" s="206"/>
      <c r="E16" s="438" t="s">
        <v>350</v>
      </c>
      <c r="F16" s="439"/>
      <c r="G16" s="439"/>
      <c r="H16" s="439"/>
      <c r="I16" s="439"/>
      <c r="J16" s="439"/>
      <c r="K16" s="440"/>
      <c r="L16" s="215"/>
    </row>
    <row r="17" spans="4:12" ht="15" customHeight="1" thickBot="1">
      <c r="D17" s="206" t="s">
        <v>214</v>
      </c>
      <c r="E17" s="441"/>
      <c r="F17" s="442"/>
      <c r="G17" s="443"/>
      <c r="H17" s="443"/>
      <c r="I17" s="443"/>
      <c r="J17" s="443"/>
      <c r="K17" s="444"/>
      <c r="L17" s="215"/>
    </row>
    <row r="18" spans="4:12" ht="11.25">
      <c r="D18" s="207"/>
      <c r="E18" s="87"/>
      <c r="F18" s="87"/>
      <c r="H18" s="87"/>
      <c r="I18" s="87"/>
      <c r="J18" s="87"/>
      <c r="K18" s="87"/>
      <c r="L18" s="215"/>
    </row>
    <row r="19" spans="4:12" ht="22.5" customHeight="1">
      <c r="D19" s="207"/>
      <c r="E19" s="445"/>
      <c r="F19" s="576" t="s">
        <v>893</v>
      </c>
      <c r="G19" s="576"/>
      <c r="H19" s="576"/>
      <c r="I19" s="576"/>
      <c r="J19" s="576"/>
      <c r="K19" s="576"/>
      <c r="L19" s="215"/>
    </row>
    <row r="20" spans="4:12" ht="15" customHeight="1">
      <c r="D20" s="207"/>
      <c r="E20" s="445"/>
      <c r="F20" s="446"/>
      <c r="H20" s="446"/>
      <c r="I20" s="446"/>
      <c r="J20" s="446"/>
      <c r="K20" s="446"/>
      <c r="L20" s="215"/>
    </row>
    <row r="21" spans="4:12" ht="15" customHeight="1">
      <c r="D21" s="207"/>
      <c r="E21" s="445"/>
      <c r="F21" s="446"/>
      <c r="H21" s="446"/>
      <c r="I21" s="446"/>
      <c r="J21" s="446"/>
      <c r="K21" s="446"/>
      <c r="L21" s="215"/>
    </row>
    <row r="22" spans="4:12" ht="12" thickBot="1">
      <c r="D22" s="208"/>
      <c r="E22" s="209"/>
      <c r="F22" s="209"/>
      <c r="G22" s="209"/>
      <c r="H22" s="209"/>
      <c r="I22" s="209"/>
      <c r="J22" s="209"/>
      <c r="K22" s="209"/>
      <c r="L22" s="210"/>
    </row>
    <row r="25" ht="15" customHeight="1"/>
    <row r="26" ht="15" customHeight="1"/>
  </sheetData>
  <sheetProtection password="FA9C" sheet="1" formatColumns="0" formatRows="0"/>
  <mergeCells count="5">
    <mergeCell ref="F19:K19"/>
    <mergeCell ref="D6:L6"/>
    <mergeCell ref="D7:L7"/>
    <mergeCell ref="E10:K10"/>
    <mergeCell ref="F14:K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G15:J15">
      <formula1>900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3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5" hidden="1" customWidth="1"/>
    <col min="2" max="2" width="7.7109375" style="55" hidden="1" customWidth="1"/>
    <col min="3" max="3" width="2.140625" style="55" customWidth="1"/>
    <col min="4" max="4" width="17.140625" style="52" customWidth="1"/>
    <col min="5" max="5" width="125.57421875" style="52" customWidth="1"/>
    <col min="6" max="6" width="9.140625" style="52" customWidth="1"/>
    <col min="7" max="7" width="5.28125" style="52" customWidth="1"/>
    <col min="8" max="16384" width="9.140625" style="52" customWidth="1"/>
  </cols>
  <sheetData>
    <row r="1" ht="11.25" hidden="1"/>
    <row r="2" ht="11.25" hidden="1">
      <c r="B2" s="56"/>
    </row>
    <row r="3" ht="11.25" hidden="1"/>
    <row r="4" ht="11.25" hidden="1"/>
    <row r="5" ht="11.25" hidden="1">
      <c r="B5" s="56"/>
    </row>
    <row r="6" ht="15.75" customHeight="1">
      <c r="D6" s="405" t="str">
        <f>codeTemplate</f>
        <v>Факт ТС</v>
      </c>
    </row>
    <row r="7" spans="1:6" ht="20.25" customHeight="1">
      <c r="A7" s="51"/>
      <c r="B7" s="53"/>
      <c r="C7" s="51"/>
      <c r="D7" s="329" t="s">
        <v>240</v>
      </c>
      <c r="E7" s="398"/>
      <c r="F7" s="398"/>
    </row>
    <row r="8" spans="1:6" ht="14.25" customHeight="1">
      <c r="A8" s="51"/>
      <c r="B8" s="51"/>
      <c r="C8" s="51"/>
      <c r="D8" s="589" t="s">
        <v>149</v>
      </c>
      <c r="E8" s="590"/>
      <c r="F8" s="591"/>
    </row>
    <row r="9" spans="1:6" ht="14.25" customHeight="1" thickBot="1">
      <c r="A9" s="51"/>
      <c r="B9" s="51"/>
      <c r="C9" s="51"/>
      <c r="D9" s="592" t="str">
        <f>IF(org="","",IF(fil="",org,org&amp;" ("&amp;fil&amp;")"))</f>
        <v>ОАО " БЕЛГОРОДАСБЕСТОЦЕМЕНТ"</v>
      </c>
      <c r="E9" s="593"/>
      <c r="F9" s="594"/>
    </row>
    <row r="10" spans="1:6" ht="11.25">
      <c r="A10" s="51"/>
      <c r="B10" s="51"/>
      <c r="C10" s="51"/>
      <c r="D10" s="54"/>
      <c r="E10" s="54"/>
      <c r="F10" s="54"/>
    </row>
    <row r="11" spans="1:6" ht="11.25">
      <c r="A11" s="51"/>
      <c r="B11" s="51"/>
      <c r="C11" s="51"/>
      <c r="D11" s="217"/>
      <c r="E11" s="218"/>
      <c r="F11" s="221"/>
    </row>
    <row r="12" spans="4:6" ht="12" thickBot="1">
      <c r="D12" s="216"/>
      <c r="E12" s="174"/>
      <c r="F12" s="222"/>
    </row>
    <row r="13" spans="4:6" ht="12" thickBot="1">
      <c r="D13" s="219"/>
      <c r="E13" s="220"/>
      <c r="F13" s="223"/>
    </row>
  </sheetData>
  <sheetProtection password="FA9C" sheet="1" scenarios="1" formatColumns="0" formatRows="0"/>
  <mergeCells count="2">
    <mergeCell ref="D8:F8"/>
    <mergeCell ref="D9:F9"/>
  </mergeCells>
  <hyperlinks>
    <hyperlink ref="F33" location="Справка!A1" tooltip="Кликните по гиперссылке, чтобы добавить строку" display="Добавить строку "/>
    <hyperlink ref="F39" location="Справка!A1" tooltip="Кликните по гиперссылке, чтобы добавить строку" display="Добавить строку "/>
    <hyperlink ref="F45" location="Справка!A1" tooltip="Кликните по гиперссылке, чтобы добавить строку" display="Добавить строку "/>
    <hyperlink ref="F51" location="Справка!A1" tooltip="Кликните по гиперссылке, чтобы добавить строку" display="Добавить строку "/>
    <hyperlink ref="F57" location="Справка!A1" tooltip="Кликните по гиперссылке, чтобы добавить строку" display="Добавить строку "/>
    <hyperlink ref="F63" location="Справка!A1" tooltip="Кликните по гиперссылке, чтобы добавить строку" display="Добавить строку "/>
    <hyperlink ref="F69" location="Справка!A1" tooltip="Кликните по гиперссылке, чтобы добавить строку" display="Добавить строку "/>
    <hyperlink ref="D7" location="'Список листов'!A1" tooltip="Перейти на Список листов" display="Список листов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(балансы)</dc:title>
  <dc:subject>Показатели подлежащие раскрытию в сфере теплоснабжения и сфере оказания услуг по передаче тепловой энергии (балансы)</dc:subject>
  <dc:creator>--</dc:creator>
  <cp:keywords/>
  <dc:description/>
  <cp:lastModifiedBy>User</cp:lastModifiedBy>
  <cp:lastPrinted>2012-09-06T10:07:47Z</cp:lastPrinted>
  <dcterms:created xsi:type="dcterms:W3CDTF">2004-05-21T07:18:45Z</dcterms:created>
  <dcterms:modified xsi:type="dcterms:W3CDTF">2012-09-06T10:09:09Z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JKH.OPEN.INFO.BALANCE.WARM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4.1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