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22" firstSheet="2" activeTab="2"/>
  </bookViews>
  <sheets>
    <sheet name="Инструкция" sheetId="1" r:id="rId1"/>
    <sheet name="Титульный" sheetId="2" r:id="rId2"/>
    <sheet name="ХВС цены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ю " sheetId="7" r:id="rId7"/>
    <sheet name="Комментарии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ctivity" localSheetId="6">'[3]Титульный'!$F$20</definedName>
    <definedName name="activity">'Титульный'!$F$20</definedName>
    <definedName name="activity_zag">'Титульный'!$E$20</definedName>
    <definedName name="add_event">'ХВС инвестиции'!$B$12:$B$26</definedName>
    <definedName name="add_HYPERLINK_range">'et_union'!$16:$16</definedName>
    <definedName name="add_HYPERLINK_SPb_range">'et_union'!$21:$21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 localSheetId="2">#REF!</definedName>
    <definedName name="checkBC_1">'ХВС инвестиции'!$F$19:$G$25</definedName>
    <definedName name="checkBC_2" localSheetId="6">'Ссылки на публикацию '!$G$16:$K$16</definedName>
    <definedName name="checkBC_2">'ХВС показатели'!$F$37:$F$38</definedName>
    <definedName name="checkBC_3">'ХВС показатели (2)'!$F$14:$H$31</definedName>
    <definedName name="checkBC_4" localSheetId="6">#REF!</definedName>
    <definedName name="checkBC_4">#REF!</definedName>
    <definedName name="checkEtcBC_2" localSheetId="6">'Ссылки на публикацию '!$F$17:$K$18</definedName>
    <definedName name="checkEtcBC_2">#REF!</definedName>
    <definedName name="codeTemplates" localSheetId="6">'[2]Инструкция'!$J$2</definedName>
    <definedName name="codeTemplates">'[4]Инструкция'!$J$2</definedName>
    <definedName name="Consecutive_number" localSheetId="6">'Ссылки на публикацию '!$E$12</definedName>
    <definedName name="Consecutive_number">#REF!</definedName>
    <definedName name="Date_of_posting_inf" localSheetId="6">'Ссылки на публикацию '!$H$12</definedName>
    <definedName name="Date_of_posting_inf">#REF!</definedName>
    <definedName name="Date_of_publication" localSheetId="6">'Ссылки на публикацию '!$J$12</definedName>
    <definedName name="Date_of_publication">#REF!</definedName>
    <definedName name="DAY">'TEHSHEET'!$G$2:$G$32</definedName>
    <definedName name="fil" localSheetId="6">'[2]Титульный'!$G$22</definedName>
    <definedName name="fil" localSheetId="2">'[1]Титульный'!$F$15</definedName>
    <definedName name="fil">'Титульный'!$F$15</definedName>
    <definedName name="fil_flag">'Титульный'!$F$11</definedName>
    <definedName name="god" localSheetId="6">'[2]Титульный'!$G$13</definedName>
    <definedName name="god" localSheetId="2">'[1]Титульный'!$F$9</definedName>
    <definedName name="god">'Титульный'!$F$9</definedName>
    <definedName name="HypAll" localSheetId="6">#REF!</definedName>
    <definedName name="HypAll">#REF!</definedName>
    <definedName name="HypNotOrg" localSheetId="6">#REF!</definedName>
    <definedName name="HypNotOrg">#REF!</definedName>
    <definedName name="IndicationPublication" localSheetId="6">'Ссылки на публикацию '!$E$10</definedName>
    <definedName name="IndicationPublication">#REF!</definedName>
    <definedName name="inn" localSheetId="6">'[2]Титульный'!$G$24</definedName>
    <definedName name="inn" localSheetId="2">'[1]Титульный'!$F$17</definedName>
    <definedName name="inn">'Титульный'!$F$17</definedName>
    <definedName name="inn_zag">'Титульный'!$E$17</definedName>
    <definedName name="inv_ch5_6" localSheetId="6">'[3]ВО инвестиции'!$H$3,'[3]ВО инвестиции'!$H$19:$H$20,'[3]ВО инвестиции'!$H$22:$H$23</definedName>
    <definedName name="inv_ch5_6">'ХВС инвестиции'!$H$3,'ХВС инвестиции'!$H$19:$H$20,'ХВС инвестиции'!$H$22:$H$23</definedName>
    <definedName name="is_two_part_tariff_no" localSheetId="6">'[5]ВО цены'!$P$15:$P$16,'[5]ВО цены'!$M$15:$M$16,'[5]ВО цены'!$J$15:$J$16,'[5]ВО цены'!$G$15:$G$16</definedName>
    <definedName name="is_two_part_tariff_no">#REF!,#REF!,#REF!,#REF!</definedName>
    <definedName name="is_two_part_tariff_no_eu" localSheetId="6">'[5]et_union'!$G$25,'[5]et_union'!$J$25,'[5]et_union'!$M$25,'[5]et_union'!$P$25</definedName>
    <definedName name="is_two_part_tariff_no_eu">'[1]et_union'!$G$25,'[1]et_union'!$J$25,'[1]et_union'!$M$25,'[1]et_union'!$P$25</definedName>
    <definedName name="is_two_part_tariff_yes" localSheetId="6">'[5]ВО цены'!$H$15:$I$16,'[5]ВО цены'!$K$15:$L$16,'[5]ВО цены'!$N$15:$O$16,'[5]ВО цены'!$Q$15:$R$16</definedName>
    <definedName name="is_two_part_tariff_yes">#REF!,#REF!,#REF!,#REF!</definedName>
    <definedName name="is_two_part_tariff_yes_eu" localSheetId="6">'[5]et_union'!$H$25:$I$25,'[5]et_union'!$K$25:$L$25,'[5]et_union'!$N$25:$O$25,'[5]et_union'!$Q$25:$R$25</definedName>
    <definedName name="is_two_part_tariff_yes_eu">'[1]et_union'!$Q$25:$R$25,'[1]et_union'!$N$25:$O$25,'[1]et_union'!$K$25:$L$25,'[1]et_union'!$H$25:$I$25</definedName>
    <definedName name="kind_of_activity" localSheetId="6">'[3]TEHSHEET'!$I$2:$I$4</definedName>
    <definedName name="kind_of_activity" localSheetId="2">'[1]TEHSHEET'!$I$2:$I$6</definedName>
    <definedName name="kind_of_activity">'TEHSHEET'!$I$2:$I$6</definedName>
    <definedName name="kpp" localSheetId="6">'[2]Титульный'!$G$25</definedName>
    <definedName name="kpp" localSheetId="2">'[1]Титульный'!$F$18</definedName>
    <definedName name="kpp">'Титульный'!$F$18</definedName>
    <definedName name="kpp_zag">'Титульный'!$E$18</definedName>
    <definedName name="kvartal" localSheetId="6">'[2]TEHSHEET'!$B$2:$B$5</definedName>
    <definedName name="kvartal">'TEHSHEET'!$B$2:$B$5</definedName>
    <definedName name="LIST_MR_MO_OKTMO">'REESTR_MO'!$A$2:$C$28</definedName>
    <definedName name="LIST_ORG_HOT_VS">'REESTR_ORG'!$B$2:$E$1142</definedName>
    <definedName name="LIST_ORG_VO">'REESTR_ORG'!$B$2:$C$315</definedName>
    <definedName name="LIST_ORG_VS">'REESTR_ORG'!$A$2:$H$72</definedName>
    <definedName name="logic" localSheetId="6">'[2]TEHSHEET'!$A$2:$A$3</definedName>
    <definedName name="logic" localSheetId="2">'[1]TEHSHEET'!$A$2:$A$3</definedName>
    <definedName name="logic">'TEHSHEET'!$A$2:$A$3</definedName>
    <definedName name="mo" localSheetId="6">'[3]Титульный'!$G$25</definedName>
    <definedName name="mo" localSheetId="2">'[1]Титульный'!$G$23</definedName>
    <definedName name="mo">'Титульный'!$G$25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25">'REESTR_MO'!$A$187:$A$203</definedName>
    <definedName name="MO_LIST_26">'REESTR_MO'!$A$204:$A$222</definedName>
    <definedName name="MO_LIST_27">'REESTR_MO'!$A$223:$A$235</definedName>
    <definedName name="MO_LIST_28">'REESTR_MO'!#REF!</definedName>
    <definedName name="MO_LIST_29">'REESTR_MO'!#REF!</definedName>
    <definedName name="MO_LIST_3">'REESTR_MO'!$B$3</definedName>
    <definedName name="MO_LIST_30">'REESTR_MO'!#REF!</definedName>
    <definedName name="MO_LIST_31">'REESTR_MO'!#REF!</definedName>
    <definedName name="MO_LIST_32">'REESTR_MO'!#REF!</definedName>
    <definedName name="MO_LIST_33">'REESTR_MO'!#REF!</definedName>
    <definedName name="MO_LIST_34">'REESTR_MO'!#REF!</definedName>
    <definedName name="MO_LIST_35">'REESTR_MO'!#REF!</definedName>
    <definedName name="MO_LIST_36">'REESTR_MO'!#REF!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 localSheetId="6">'[2]REESTR_MO'!$D$2:$D$24</definedName>
    <definedName name="MR_LIST" localSheetId="2">'[1]REESTR_MO'!$D$2:$D$24</definedName>
    <definedName name="MR_LIST">'REESTR_MO'!$D$2:$D$24</definedName>
    <definedName name="mr_zag">'Титульный'!$E$24</definedName>
    <definedName name="Number_of_publication" localSheetId="6">'Ссылки на публикацию '!$I$12</definedName>
    <definedName name="Number_of_publication">#REF!</definedName>
    <definedName name="oktmo" localSheetId="6">'[3]Титульный'!$G$26</definedName>
    <definedName name="oktmo" localSheetId="2">'[1]Титульный'!$G$24</definedName>
    <definedName name="oktmo">'Титульный'!$G$26</definedName>
    <definedName name="org" localSheetId="6">'[2]Титульный'!$G$20</definedName>
    <definedName name="org" localSheetId="2">'[1]Титульный'!$F$13</definedName>
    <definedName name="org">'Титульный'!$F$13</definedName>
    <definedName name="org_zag">'Титульный'!$E$13</definedName>
    <definedName name="PriceAll">#REF!</definedName>
    <definedName name="ps_geo" localSheetId="6">'[2]Паспорт'!$BC$2:$BC$5</definedName>
    <definedName name="ps_geo" localSheetId="2">'[1]Паспорт'!$BC$2:$BC$5</definedName>
    <definedName name="ps_geo">'Паспорт'!$BC$2:$BC$5</definedName>
    <definedName name="ps_p" localSheetId="6">'[2]Паспорт'!$BB$2:$BB$6</definedName>
    <definedName name="ps_p" localSheetId="2">'[1]Паспорт'!$BB$2:$BB$6</definedName>
    <definedName name="ps_p">'Паспорт'!$BB$2:$BB$6</definedName>
    <definedName name="ps_psr" localSheetId="6">'[2]Паспорт'!$AY$2:$AY$17</definedName>
    <definedName name="ps_psr" localSheetId="2">'[1]Паспорт'!$AY$2:$AY$17</definedName>
    <definedName name="ps_psr">'Паспорт'!$AY$2:$AY$17</definedName>
    <definedName name="ps_sr" localSheetId="6">'[2]Паспорт'!$AX$2:$AX$12</definedName>
    <definedName name="ps_sr" localSheetId="2">'[1]Паспорт'!$AX$2:$AX$12</definedName>
    <definedName name="ps_sr">'Паспорт'!$AX$2:$AX$12</definedName>
    <definedName name="ps_ssh" localSheetId="6">'[2]Паспорт'!$BA$2:$BA$4</definedName>
    <definedName name="ps_ssh" localSheetId="2">'[1]Паспорт'!$BA$2:$BA$4</definedName>
    <definedName name="ps_ssh">'Паспорт'!$BA$2:$BA$4</definedName>
    <definedName name="ps_ti" localSheetId="6">'[2]Паспорт'!$AZ$2:$AZ$5</definedName>
    <definedName name="ps_ti" localSheetId="2">'[1]Паспорт'!$AZ$2:$AZ$5</definedName>
    <definedName name="ps_ti">'Паспорт'!$AZ$2:$AZ$5</definedName>
    <definedName name="ps_tsh" localSheetId="6">'[2]Паспорт'!$BD$2:$BD$4</definedName>
    <definedName name="ps_tsh" localSheetId="2">'[1]Паспорт'!$BD$2:$BD$4</definedName>
    <definedName name="ps_tsh">'Паспорт'!$BD$2:$BD$4</definedName>
    <definedName name="ps_z" localSheetId="6">'[2]Паспорт'!$BE$2:$BE$5</definedName>
    <definedName name="ps_z" localSheetId="2">'[1]Паспорт'!$BE$2:$BE$5</definedName>
    <definedName name="ps_z">'Паспорт'!$BE$2:$BE$5</definedName>
    <definedName name="REESTR_TEMP">'REESTR'!$A$2:$E$12</definedName>
    <definedName name="REGION">'TEHSHEET'!$H$2:$H$85</definedName>
    <definedName name="region_name" localSheetId="6">'[2]Титульный'!$G$7</definedName>
    <definedName name="region_name" localSheetId="2">'[1]Инструкция'!$C$6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 localSheetId="6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6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6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ource_of_funding" localSheetId="6">'[3]TEHSHEET'!$J$2:$J$13</definedName>
    <definedName name="source_of_funding">'TEHSHEET'!$J$2:$J$13</definedName>
    <definedName name="strPublication" localSheetId="6">'[6]Титульный'!#REF!</definedName>
    <definedName name="strPublication">'Титульный'!#REF!</definedName>
    <definedName name="T2_DiapProt" localSheetId="6">P1_T2_DiapProt,P2_T2_DiapProt</definedName>
    <definedName name="T2_DiapProt" localSheetId="2">P1_T2_DiapProt,P2_T2_DiapProt</definedName>
    <definedName name="T2_DiapProt">P1_T2_DiapProt,P2_T2_DiapProt</definedName>
    <definedName name="T6_Protect" localSheetId="6">P1_T6_Protect,P2_T6_Protect</definedName>
    <definedName name="T6_Protect" localSheetId="2">P1_T6_Protect,P2_T6_Protect</definedName>
    <definedName name="T6_Protect">P1_T6_Protect,P2_T6_Protect</definedName>
    <definedName name="unit" localSheetId="6">'[6]Титульный'!#REF!</definedName>
    <definedName name="unit">'[4]Титульный'!#REF!</definedName>
    <definedName name="value_region_name">'Титульный'!$E$7</definedName>
    <definedName name="version" localSheetId="6">'[3]Инструкция'!$P$2</definedName>
    <definedName name="version" localSheetId="2">'[1]Инструкция'!$P$2</definedName>
    <definedName name="version">'Инструкция'!$P$2</definedName>
    <definedName name="YEAR" localSheetId="6">'[2]TEHSHEET'!$C$2:$C$11</definedName>
    <definedName name="YEAR" localSheetId="2">'[1]TEHSHEET'!$C$2:$C$8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<sst xmlns="http://schemas.openxmlformats.org/spreadsheetml/2006/main" count="1448" uniqueCount="861">
  <si>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</si>
  <si>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</si>
  <si>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7708503727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</si>
  <si>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</si>
  <si>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</si>
  <si>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</si>
  <si>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</si>
  <si>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</si>
  <si>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</si>
  <si>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</si>
  <si>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</si>
  <si>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</si>
  <si>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</si>
  <si>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</si>
  <si>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</si>
  <si>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</si>
  <si>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</si>
  <si>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</si>
  <si>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</si>
  <si>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</si>
  <si>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</si>
  <si>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</si>
  <si>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</si>
  <si>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</si>
  <si>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</si>
  <si>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</si>
  <si>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</si>
  <si>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</si>
  <si>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</si>
  <si>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</si>
  <si>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</si>
  <si>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</si>
  <si>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</si>
  <si>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</si>
  <si>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</si>
  <si>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</si>
  <si>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</si>
  <si>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</si>
  <si>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</si>
  <si>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</si>
  <si>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</si>
  <si>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</si>
  <si>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</si>
  <si>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</si>
  <si>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</si>
  <si>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</si>
  <si>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</si>
  <si>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</si>
  <si>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</si>
  <si>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</si>
  <si>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</si>
  <si>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</si>
  <si>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</si>
  <si>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</si>
  <si>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</si>
  <si>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</si>
  <si>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</si>
  <si>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</si>
  <si>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</si>
  <si>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</si>
  <si>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</si>
  <si>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</si>
  <si>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</si>
  <si>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</si>
  <si>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</si>
  <si>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</si>
  <si>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</si>
  <si>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</si>
  <si>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</si>
  <si>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</si>
  <si>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</si>
  <si>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</si>
  <si>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</si>
  <si>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</si>
  <si>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</si>
  <si>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</si>
  <si>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</si>
  <si>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</si>
  <si>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</si>
  <si>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</si>
  <si>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</si>
  <si>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</si>
  <si>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</si>
  <si>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</si>
  <si>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</si>
  <si>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</si>
  <si>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</si>
  <si>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</si>
  <si>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</si>
  <si>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</si>
  <si>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</si>
  <si>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</si>
  <si>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</si>
  <si>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</si>
  <si>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</si>
  <si>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</si>
  <si>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</si>
  <si>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</si>
  <si>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</si>
  <si>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</si>
  <si>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</si>
  <si>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</si>
  <si>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</si>
  <si>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</si>
  <si>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</si>
  <si>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</si>
  <si>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</si>
  <si>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</si>
  <si>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</si>
  <si>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</si>
  <si>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</si>
  <si>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</si>
  <si>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</si>
  <si>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</si>
  <si>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</si>
  <si>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</si>
  <si>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</si>
  <si>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</si>
  <si>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</si>
  <si>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</si>
  <si>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</si>
  <si>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</si>
  <si>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</si>
  <si>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</si>
  <si>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</si>
  <si>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</si>
  <si>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</si>
  <si>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</si>
  <si>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</si>
  <si>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</si>
  <si>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</si>
  <si>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</si>
  <si>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</si>
  <si>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</si>
  <si>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</si>
  <si>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</si>
  <si>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</si>
  <si>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</si>
  <si>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</si>
  <si>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</si>
  <si>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</si>
  <si>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</si>
  <si>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</si>
  <si>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</si>
  <si>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</si>
  <si>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</si>
  <si>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</si>
  <si>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</si>
  <si>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</si>
  <si>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</si>
  <si>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</si>
  <si>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</si>
  <si>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</si>
  <si>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</si>
  <si>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</si>
  <si>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</si>
  <si>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</si>
  <si>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</si>
  <si>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</si>
  <si>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</si>
  <si>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</si>
  <si>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</si>
  <si>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</si>
  <si>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</si>
  <si>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</si>
  <si>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</si>
  <si>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</si>
  <si>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</si>
  <si>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</si>
  <si>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</si>
  <si>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</si>
  <si>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</si>
  <si>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</si>
  <si>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</si>
  <si>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</si>
  <si>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</si>
  <si>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</si>
  <si>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</si>
  <si>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</si>
  <si>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</si>
  <si>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</si>
  <si>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</si>
  <si>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</si>
  <si>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</si>
  <si>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</si>
  <si>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</si>
  <si>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</si>
  <si>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</si>
  <si>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</si>
  <si>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</si>
  <si>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</si>
  <si>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</si>
  <si>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</si>
  <si>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</si>
  <si>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</si>
  <si>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</si>
  <si>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</si>
  <si>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</si>
  <si>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</si>
  <si>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</si>
  <si>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</si>
  <si>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</si>
  <si>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</si>
  <si>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</si>
  <si>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</si>
  <si>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</si>
  <si>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</si>
  <si>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</si>
  <si>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</si>
  <si>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</si>
  <si>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</si>
  <si>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</si>
  <si>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</si>
  <si>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</si>
  <si>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</si>
  <si>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</si>
  <si>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</si>
  <si>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</si>
  <si>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</si>
  <si>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</si>
  <si>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</si>
  <si>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</si>
  <si>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</si>
  <si>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</si>
  <si>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</si>
  <si>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</si>
  <si>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</si>
  <si>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</si>
  <si>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</si>
  <si>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</si>
  <si>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</si>
  <si>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</si>
  <si>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</si>
  <si>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</si>
  <si>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</si>
  <si>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</si>
  <si>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</si>
  <si>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</si>
  <si>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</si>
  <si>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</si>
  <si>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</si>
  <si>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</si>
  <si>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</si>
  <si>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</si>
  <si>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</si>
  <si>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</si>
  <si>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</si>
  <si>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</si>
  <si>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</si>
  <si>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</si>
  <si>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</si>
  <si>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</si>
  <si>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</si>
  <si>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</si>
  <si>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</si>
  <si>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</si>
  <si>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</si>
  <si>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</si>
  <si>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</si>
  <si>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</si>
  <si>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</si>
  <si>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</si>
  <si>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</si>
  <si>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</si>
  <si>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</si>
  <si>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</si>
  <si>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</si>
  <si>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</si>
  <si>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</si>
  <si>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</si>
  <si>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</si>
  <si>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</si>
  <si>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</si>
  <si>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</si>
  <si>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</si>
  <si>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</si>
  <si>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</si>
  <si>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</si>
  <si>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</si>
  <si>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</si>
  <si>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</si>
  <si>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</si>
  <si>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</si>
  <si>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</si>
  <si>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Прогноз на отчетный период</t>
  </si>
  <si>
    <t>Факт на отчетный период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</si>
  <si>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</si>
  <si>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</si>
  <si>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</si>
  <si>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</si>
  <si>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</si>
  <si>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</si>
  <si>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</si>
  <si>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</si>
  <si>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</si>
  <si>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</si>
  <si>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</si>
  <si>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</si>
  <si>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</si>
  <si>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</si>
  <si>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</si>
  <si>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</si>
  <si>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</si>
  <si>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</si>
  <si>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</si>
  <si>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</si>
  <si>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</si>
  <si>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</si>
  <si>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</si>
  <si>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</si>
  <si>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</si>
  <si>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</si>
  <si>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</si>
  <si>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</si>
  <si>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</si>
  <si>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</si>
  <si>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</si>
  <si>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</si>
  <si>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</si>
  <si>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</si>
  <si>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</si>
  <si>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</si>
  <si>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</si>
  <si>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</si>
  <si>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</si>
  <si>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</si>
  <si>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</si>
  <si>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</si>
  <si>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</si>
  <si>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</si>
  <si>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</si>
  <si>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</si>
  <si>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</si>
  <si>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</si>
  <si>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</si>
  <si>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Капитальный ремонт основных средств</t>
  </si>
  <si>
    <t>Заработная плата ремонтного персонала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</si>
  <si>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</si>
  <si>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</si>
  <si>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</si>
  <si>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</si>
  <si>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</si>
  <si>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</si>
  <si>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</si>
  <si>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</si>
  <si>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</si>
  <si>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</si>
  <si>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</si>
  <si>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</si>
  <si>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</si>
  <si>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</si>
  <si>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</si>
  <si>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</si>
  <si>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</si>
  <si>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</si>
  <si>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</si>
  <si>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</si>
  <si>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</si>
  <si>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</si>
  <si>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</si>
  <si>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</si>
  <si>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</si>
  <si>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</si>
  <si>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тыс.кВт*ч</t>
  </si>
  <si>
    <t>чел.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</si>
  <si>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</si>
  <si>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</si>
  <si>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</si>
  <si>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</si>
  <si>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</si>
  <si>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</si>
  <si>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</si>
  <si>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</si>
  <si>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</si>
  <si>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</si>
  <si>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</si>
  <si>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</si>
  <si>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3.2.1</t>
  </si>
  <si>
    <t>3.2.2</t>
  </si>
  <si>
    <t>3.8.1</t>
  </si>
  <si>
    <t>3.8.2</t>
  </si>
  <si>
    <t>3.9.1</t>
  </si>
  <si>
    <t>3.9.2</t>
  </si>
  <si>
    <t>3.10.3</t>
  </si>
  <si>
    <t>3.10.4</t>
  </si>
  <si>
    <t>Текущий ремонт основных средства</t>
  </si>
  <si>
    <t>9.1</t>
  </si>
  <si>
    <t>9.2</t>
  </si>
  <si>
    <t>ед.</t>
  </si>
  <si>
    <t>кВт·ч/куб.м</t>
  </si>
  <si>
    <t>16.1</t>
  </si>
  <si>
    <t>16.2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</si>
  <si>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</si>
  <si>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</si>
  <si>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</si>
  <si>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</si>
  <si>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</si>
  <si>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</si>
  <si>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</si>
  <si>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</si>
  <si>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Показатель использования производственных объектов (по объему перекачки) по отношению к пиковому дню отчетного года</t>
  </si>
  <si>
    <t>ООО "ВКХ"</t>
  </si>
  <si>
    <t>Оказание услуг в сфере водоснабжения и очистки сточных вод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</si>
  <si>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</si>
  <si>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</si>
  <si>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</si>
  <si>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</si>
  <si>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</si>
  <si>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</si>
  <si>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</si>
  <si>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</si>
  <si>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</si>
  <si>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</si>
  <si>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</si>
  <si>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</si>
  <si>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</si>
  <si>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</si>
  <si>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</si>
  <si>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</si>
  <si>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</si>
  <si>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</si>
  <si>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</si>
  <si>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</si>
  <si>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</si>
  <si>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</si>
  <si>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</si>
  <si>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</si>
  <si>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</si>
  <si>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</si>
  <si>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</si>
  <si>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</si>
  <si>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</si>
  <si>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</si>
  <si>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</si>
  <si>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</si>
  <si>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</si>
  <si>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</si>
  <si>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</si>
  <si>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</si>
  <si>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</si>
  <si>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</si>
  <si>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</si>
  <si>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</si>
  <si>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</si>
  <si>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</si>
  <si>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</si>
  <si>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</si>
  <si>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</si>
  <si>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</si>
  <si>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</si>
  <si>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</si>
  <si>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</si>
  <si>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</si>
  <si>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</si>
  <si>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</si>
  <si>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</si>
  <si>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</si>
  <si>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</si>
  <si>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</si>
  <si>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</si>
  <si>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</si>
  <si>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</si>
  <si>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</si>
  <si>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</si>
  <si>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</si>
  <si>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</si>
  <si>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</si>
  <si>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</si>
  <si>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</si>
  <si>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</si>
  <si>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</si>
  <si>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</si>
  <si>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</si>
  <si>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</si>
  <si>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</si>
  <si>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</si>
  <si>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</si>
  <si>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</si>
  <si>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</si>
  <si>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</si>
  <si>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</si>
  <si>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</si>
  <si>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</si>
  <si>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</si>
  <si>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</si>
  <si>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</si>
  <si>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</si>
  <si>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</si>
  <si>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</si>
  <si>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</si>
  <si>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</si>
  <si>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</si>
  <si>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</si>
  <si>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</si>
  <si>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</si>
  <si>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</si>
  <si>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</si>
  <si>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</si>
  <si>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</si>
  <si>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</si>
  <si>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</si>
  <si>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</si>
  <si>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</si>
  <si>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</si>
  <si>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</si>
  <si>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</si>
  <si>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</si>
  <si>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</si>
  <si>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</si>
  <si>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</si>
  <si>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</si>
  <si>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</si>
  <si>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</si>
  <si>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</si>
  <si>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Наименование ??? организации</t>
  </si>
  <si>
    <t>ИНН ???</t>
  </si>
  <si>
    <t>КПП ???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</si>
  <si>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</si>
  <si>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</si>
  <si>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</si>
  <si>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</si>
  <si>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</si>
  <si>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</si>
  <si>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</si>
  <si>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</si>
  <si>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</si>
  <si>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</si>
  <si>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</si>
  <si>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</si>
  <si>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</si>
  <si>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</si>
  <si>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</si>
  <si>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</si>
  <si>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</si>
  <si>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</si>
  <si>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</si>
  <si>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</si>
  <si>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</si>
  <si>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</si>
  <si>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</si>
  <si>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</si>
  <si>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</si>
  <si>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</si>
  <si>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</si>
  <si>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</si>
  <si>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</si>
  <si>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</si>
  <si>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</si>
  <si>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</si>
  <si>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</si>
  <si>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</si>
  <si>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</si>
  <si>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</si>
  <si>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</si>
  <si>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</si>
  <si>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</si>
  <si>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</si>
  <si>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</si>
  <si>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</si>
  <si>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</si>
  <si>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</si>
  <si>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</si>
  <si>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</si>
  <si>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</si>
  <si>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Средневзвешенная стоимость 1 кВт*ч</t>
  </si>
  <si>
    <t>Алтайский край</t>
  </si>
  <si>
    <t>add_HYPERLINK_SPb_range</t>
  </si>
  <si>
    <t>Отчетный год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</si>
  <si>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</si>
  <si>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</si>
  <si>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</si>
  <si>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</si>
  <si>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</si>
  <si>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"Горводоканал"</t>
  </si>
  <si>
    <t>3122504353</t>
  </si>
  <si>
    <t>ООО "Рембурвод"</t>
  </si>
  <si>
    <t>3122503920</t>
  </si>
  <si>
    <t>Белгородский муниципальный район</t>
  </si>
  <si>
    <t>14610000</t>
  </si>
  <si>
    <t>МУП Горводоканал</t>
  </si>
  <si>
    <t>3102004842</t>
  </si>
  <si>
    <t>310201001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</si>
  <si>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</si>
  <si>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</si>
  <si>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</si>
  <si>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</si>
  <si>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</si>
  <si>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"Борисовкаводоканал"</t>
  </si>
  <si>
    <t>3103003746</t>
  </si>
  <si>
    <t>310301001</t>
  </si>
  <si>
    <t>ООО "Борисовское водоканализационное хозяйство"</t>
  </si>
  <si>
    <t>3103004965</t>
  </si>
  <si>
    <t>Вейделевский муниципальный район</t>
  </si>
  <si>
    <t>14625000</t>
  </si>
  <si>
    <t>ЗАО "Должанское"</t>
  </si>
  <si>
    <t>3105000250</t>
  </si>
  <si>
    <t>310501001</t>
  </si>
  <si>
    <t>ЗАО имени Кирова</t>
  </si>
  <si>
    <t>3105000010</t>
  </si>
  <si>
    <t>МУП Водоканал</t>
  </si>
  <si>
    <t>3105003501</t>
  </si>
  <si>
    <t>Волоконовский муниципальный район</t>
  </si>
  <si>
    <t>14630000</t>
  </si>
  <si>
    <t>ГОУ НПО ПУ №27</t>
  </si>
  <si>
    <t>3106001930</t>
  </si>
  <si>
    <t>310601001</t>
  </si>
  <si>
    <t>ЗАО "Волоконовский МКК"</t>
  </si>
  <si>
    <t>3106006551</t>
  </si>
  <si>
    <t>МП "Староивановская Вода"</t>
  </si>
  <si>
    <t>3106006720</t>
  </si>
  <si>
    <t>МП"Водоканал Волоконовский"</t>
  </si>
  <si>
    <t>3106005364</t>
  </si>
  <si>
    <t>ОАО "Ника"</t>
  </si>
  <si>
    <t>3106000207</t>
  </si>
  <si>
    <t>ООО "УК "Пятницкое"</t>
  </si>
  <si>
    <t>3106006583</t>
  </si>
  <si>
    <t>Город Валуйки</t>
  </si>
  <si>
    <t>14620101</t>
  </si>
  <si>
    <t>Валуйское муниципальное унитарное предприятие "Водоканал"</t>
  </si>
  <si>
    <t>3126012560</t>
  </si>
  <si>
    <t>312601001</t>
  </si>
  <si>
    <t>МУП "Уразовское ЖКХ"</t>
  </si>
  <si>
    <t>3126010524</t>
  </si>
  <si>
    <t>Город Нижний Новгород</t>
  </si>
  <si>
    <t>22701000</t>
  </si>
  <si>
    <t>ОАО "РЖД" (Дирекция по тепловодоснабжению)</t>
  </si>
  <si>
    <t>997650010</t>
  </si>
  <si>
    <t>Город Саратов</t>
  </si>
  <si>
    <t>63701000</t>
  </si>
  <si>
    <t>ООО "Саратовская ТЭЦ-1"</t>
  </si>
  <si>
    <t>6451424934</t>
  </si>
  <si>
    <t>645101001</t>
  </si>
  <si>
    <t>Городской округ Город Белгород</t>
  </si>
  <si>
    <t>14701000</t>
  </si>
  <si>
    <t>Городской округ город Белгород</t>
  </si>
  <si>
    <t>ЗАО "Гормаш"</t>
  </si>
  <si>
    <t>3124013819</t>
  </si>
  <si>
    <t>312301001</t>
  </si>
  <si>
    <t>ЗАО "Энергомаш (Белгород)-БЗЭМ"</t>
  </si>
  <si>
    <t>3123193950</t>
  </si>
  <si>
    <t>312350001</t>
  </si>
  <si>
    <t>3123000623</t>
  </si>
  <si>
    <t>ОАО " БЕЛГОРОДАСБЕСТОЦЕМЕНТ"</t>
  </si>
  <si>
    <t>3123004089</t>
  </si>
  <si>
    <t>ОАО "Белгородский цемент"</t>
  </si>
  <si>
    <t>3123003920</t>
  </si>
  <si>
    <t>ОАО "Завод ЖБК-1"</t>
  </si>
  <si>
    <t>3123093988</t>
  </si>
  <si>
    <t>ООО "БЕЛГОРСОЛОД"</t>
  </si>
  <si>
    <t>3123163716</t>
  </si>
  <si>
    <t>ООО "ДРЭП ДСК"</t>
  </si>
  <si>
    <t>3123057563</t>
  </si>
  <si>
    <t>Грайворонский район</t>
  </si>
  <si>
    <t>14632000</t>
  </si>
  <si>
    <t>ИП "Коваленко"</t>
  </si>
  <si>
    <t>310801549502</t>
  </si>
  <si>
    <t>310881001</t>
  </si>
  <si>
    <t>ООО "Вода"</t>
  </si>
  <si>
    <t>3108007159</t>
  </si>
  <si>
    <t>310801001</t>
  </si>
  <si>
    <t>Губкинский городской округ</t>
  </si>
  <si>
    <t>14635101</t>
  </si>
  <si>
    <t>3127507301</t>
  </si>
  <si>
    <t>312701001</t>
  </si>
  <si>
    <t>14635000</t>
  </si>
  <si>
    <t>ОАО "Лебединский горно-обогатительный комбинат"</t>
  </si>
  <si>
    <t>3127000014</t>
  </si>
  <si>
    <t>997550001</t>
  </si>
  <si>
    <t>ОАО Комбинат КМАруда</t>
  </si>
  <si>
    <t>3127000021</t>
  </si>
  <si>
    <t>Ивнянский район</t>
  </si>
  <si>
    <t>14638000</t>
  </si>
  <si>
    <t>Индивидуальный предприниматель КФХ "Колесникова Е.В."</t>
  </si>
  <si>
    <t>310900808660</t>
  </si>
  <si>
    <t>310901001</t>
  </si>
  <si>
    <t>ООО "ИвняВодСервис"</t>
  </si>
  <si>
    <t>3109005073</t>
  </si>
  <si>
    <t>Общество с ограниченной ответственностью "Ремводстрой"</t>
  </si>
  <si>
    <t>3109003767</t>
  </si>
  <si>
    <t>Корочанский район</t>
  </si>
  <si>
    <t>14640000</t>
  </si>
  <si>
    <t>МУП ЖКХ "Корочанское"</t>
  </si>
  <si>
    <t>3110008689</t>
  </si>
  <si>
    <t>311001001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</si>
  <si>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</si>
  <si>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</si>
  <si>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</si>
  <si>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</si>
  <si>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</si>
  <si>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</si>
  <si>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</si>
  <si>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</si>
  <si>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</si>
  <si>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ОАО "Машиностроитель"</t>
  </si>
  <si>
    <t>3111000435</t>
  </si>
  <si>
    <t>311101001</t>
  </si>
  <si>
    <t>ООО  "Красногвардейские сады"</t>
  </si>
  <si>
    <t>3111005137</t>
  </si>
  <si>
    <t>ООО "Возрождение"</t>
  </si>
  <si>
    <t>3111004207</t>
  </si>
  <si>
    <t>ООО "Красногвардейский водоканал"</t>
  </si>
  <si>
    <t>3111504721</t>
  </si>
  <si>
    <t>СПК "Большевик"</t>
  </si>
  <si>
    <t>3111000770</t>
  </si>
  <si>
    <t>Краснояружский район</t>
  </si>
  <si>
    <t>14643000</t>
  </si>
  <si>
    <t>Общество с ограниченной ответственностью "Водсервис"</t>
  </si>
  <si>
    <t>3113001385</t>
  </si>
  <si>
    <t>311301001</t>
  </si>
  <si>
    <t>Новооскольский район</t>
  </si>
  <si>
    <t>14644000</t>
  </si>
  <si>
    <t>МУП "Новооскольский Водоканал"</t>
  </si>
  <si>
    <t>3114009570</t>
  </si>
  <si>
    <t>311401001</t>
  </si>
  <si>
    <t>Прохоровский район</t>
  </si>
  <si>
    <t>14646000</t>
  </si>
  <si>
    <t>МУП "Водоканал"  муниципального района "Прохоровский район"</t>
  </si>
  <si>
    <t>3115006519</t>
  </si>
  <si>
    <t>311501001</t>
  </si>
  <si>
    <t>МУП ЖКХ</t>
  </si>
  <si>
    <t>3115004864</t>
  </si>
  <si>
    <t>Ракитянский муниципальный район</t>
  </si>
  <si>
    <t>14648000</t>
  </si>
  <si>
    <t>ОАО "Мясокомбанат "Готнянский"</t>
  </si>
  <si>
    <t>3116004955</t>
  </si>
  <si>
    <t>311601001</t>
  </si>
  <si>
    <t>ООО "Ракитянский водсервис"</t>
  </si>
  <si>
    <t>3116006085</t>
  </si>
  <si>
    <t>Ровеньский район</t>
  </si>
  <si>
    <t>14650000</t>
  </si>
  <si>
    <t>МУП "Коммунальщик"</t>
  </si>
  <si>
    <t>3117004757</t>
  </si>
  <si>
    <t>311701001</t>
  </si>
  <si>
    <t>Старооскольский городской округ</t>
  </si>
  <si>
    <t>14652000</t>
  </si>
  <si>
    <t>ЗАО "Спецэнерго"</t>
  </si>
  <si>
    <t>3128025082</t>
  </si>
  <si>
    <t>312801001</t>
  </si>
  <si>
    <t>МУП  УКОЖКХ</t>
  </si>
  <si>
    <t>3128025484</t>
  </si>
  <si>
    <t>312801003</t>
  </si>
  <si>
    <t>ОАО "КМАпроектжилстрой" г.Ст.Оскол</t>
  </si>
  <si>
    <t>3128001437</t>
  </si>
  <si>
    <t>ОАО "Оскольский электрометаллургический комбинат"</t>
  </si>
  <si>
    <t>3128005752</t>
  </si>
  <si>
    <t>ОАО "Стойленский горно-обогатительный комбинат"</t>
  </si>
  <si>
    <t>3128011788</t>
  </si>
  <si>
    <t>ОАО ОЗММ</t>
  </si>
  <si>
    <t>3128005590</t>
  </si>
  <si>
    <t>ООО "Комбинат строительных материалов"</t>
  </si>
  <si>
    <t>3128077281</t>
  </si>
  <si>
    <t>ООО Завод строительных материалов</t>
  </si>
  <si>
    <t>3128042994</t>
  </si>
  <si>
    <t>312801008</t>
  </si>
  <si>
    <t>ООО Песчанский завод сухих кормовых дрожжей</t>
  </si>
  <si>
    <t>3128062655</t>
  </si>
  <si>
    <t>312801009</t>
  </si>
  <si>
    <t>Чернянский муниципальный район</t>
  </si>
  <si>
    <t>14654000</t>
  </si>
  <si>
    <t>МУП "Ремводстрой"</t>
  </si>
  <si>
    <t>3119007312</t>
  </si>
  <si>
    <t>311901001</t>
  </si>
  <si>
    <t>Шебекинский муниципальный район и город Шебекино</t>
  </si>
  <si>
    <t>14656000</t>
  </si>
  <si>
    <t>ЗАО "ВодоКоммунальноеХозяйство"</t>
  </si>
  <si>
    <t>3120086608</t>
  </si>
  <si>
    <t>312001001</t>
  </si>
  <si>
    <t>ЗАО "КП "Логовое"</t>
  </si>
  <si>
    <t>3120011218</t>
  </si>
  <si>
    <t>ОАО "Ржевский сахарник"</t>
  </si>
  <si>
    <t>3120001523</t>
  </si>
  <si>
    <t>ООО "Биохим-Сервис"</t>
  </si>
  <si>
    <t>3120011056</t>
  </si>
  <si>
    <t>ООО "Кругозор"</t>
  </si>
  <si>
    <t>3123094773</t>
  </si>
  <si>
    <t>ООО "Районное Коммунальное Хозяйство"</t>
  </si>
  <si>
    <t>3120087136</t>
  </si>
  <si>
    <t>ШМУП "Городское ВКХ"</t>
  </si>
  <si>
    <t>3120012532</t>
  </si>
  <si>
    <t>Яковлевский муниципальный район</t>
  </si>
  <si>
    <t>14658000</t>
  </si>
  <si>
    <t>3121183202</t>
  </si>
  <si>
    <t>312101001</t>
  </si>
  <si>
    <t>ООО "Водоснабжение"</t>
  </si>
  <si>
    <t>3121183192</t>
  </si>
  <si>
    <t>Поселок Пятницкое</t>
  </si>
  <si>
    <t>14630162</t>
  </si>
  <si>
    <t>Город Валуйки и Валуйский муниципальный район</t>
  </si>
  <si>
    <t>14620000</t>
  </si>
  <si>
    <t>Масловопристанское</t>
  </si>
  <si>
    <t>14656462</t>
  </si>
  <si>
    <t>Расходы на оплату покупной воды, приобретаемой от других организаций для последующей передачи потребителям</t>
  </si>
  <si>
    <t>Расходы на химреагенты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</si>
  <si>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</si>
  <si>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</si>
  <si>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Объем поднятой воды</t>
  </si>
  <si>
    <t>Объем покупной воды</t>
  </si>
  <si>
    <t>На нужды производственного процесса</t>
  </si>
  <si>
    <t>На технологические нужды (промывка сетей, очистные сооружения)</t>
  </si>
  <si>
    <t>На хозяйственно- бытовые нужды</t>
  </si>
  <si>
    <t>16.3</t>
  </si>
  <si>
    <t>Расход воды на собственные нужды (процентов), в том числе:</t>
  </si>
  <si>
    <t>Бурдакова Татьяна Евгеньевна, Дахина Ольга Васильевна, Доценко Елена Николаевна, Работягов Юрий Анатольевич</t>
  </si>
  <si>
    <t>kgrct_bel@mail.ru</t>
  </si>
  <si>
    <t>руб./куб. м/час</t>
  </si>
  <si>
    <t>для прочих потребителей</t>
  </si>
  <si>
    <t>4.2</t>
  </si>
  <si>
    <t>для бюджетных потребителей</t>
  </si>
  <si>
    <t>Утвержденный тариф регулируемых организаций на подключение к системе холодного водоснабжения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</si>
  <si>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</si>
  <si>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</t>
  </si>
  <si>
    <t>Утвержденная надбавка к тарифам регулируемых организаций на холодную воду</t>
  </si>
  <si>
    <t>для населения</t>
  </si>
  <si>
    <t>Утвержденная надбавка к ценам (тарифам) на холодную воду для потребителей, в том числе:</t>
  </si>
  <si>
    <t>Утвержденный тариф на холодную воду</t>
  </si>
  <si>
    <t>Источник официального опубликования</t>
  </si>
  <si>
    <t>Наименование регулирующего органа, принявшего решение об утверждении цен</t>
  </si>
  <si>
    <t>Постановление (от XX.XX.XXXX №)</t>
  </si>
  <si>
    <t>Срок действия (если установлен)</t>
  </si>
  <si>
    <t>Дата ввода</t>
  </si>
  <si>
    <t>№ п/п</t>
  </si>
  <si>
    <t>План ХВС</t>
  </si>
  <si>
    <t>5.2</t>
  </si>
  <si>
    <t>Утвержденный тариф на холодную воду (без очистки)</t>
  </si>
  <si>
    <t>Утвержденный тариф на холодную воду (технического качества)</t>
  </si>
  <si>
    <t>4.3</t>
  </si>
  <si>
    <t>6.2</t>
  </si>
  <si>
    <t>7.2</t>
  </si>
  <si>
    <t>Показатели подлежащие раскрытию в сфере холодного водоснабжения</t>
  </si>
  <si>
    <t>Ссылки на публикацию в других источниках</t>
  </si>
  <si>
    <t>Указание на официальное печатное издание , которое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</si>
  <si>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</si>
  <si>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</si>
  <si>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</si>
  <si>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</si>
  <si>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</si>
  <si>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 xml:space="preserve">Информация о ценах (тарифах) на регулируемые товары и услуги и надбавках к этим цена, (тарифам) </t>
  </si>
  <si>
    <t>Информация об инвестпрограммах и отчетах о их реализации</t>
  </si>
  <si>
    <t>Печатное издание</t>
  </si>
  <si>
    <t>(4722)52-09-46</t>
  </si>
  <si>
    <t>Информация о ценах (тарифах) на регулируемые товары и услуги и надбавках к этим ценам (тарифам)</t>
  </si>
  <si>
    <t xml:space="preserve">Информация об инвестиционных программах и отчетах об их реализации 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</si>
  <si>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</t>
    </r>
  </si>
  <si>
    <t xml:space="preserve">Информация об объемах товаров и услуг, их стоимости и способах приобретения </t>
  </si>
  <si>
    <t>примечание</t>
  </si>
  <si>
    <t>*Заполняется организациями которые размещают информацию на сайте Комиссии по государственному регулированию цен и тарифов в Белгородской области</t>
  </si>
  <si>
    <t>Отчетность представлена без НДС</t>
  </si>
  <si>
    <t>г.Белгород, ул.Мичурина 104</t>
  </si>
  <si>
    <t>308002 г.Белгород, ул.Мичурина 104</t>
  </si>
  <si>
    <t>Певзнер Яков Лейбович</t>
  </si>
  <si>
    <t>26-26-73</t>
  </si>
  <si>
    <t>Высочина Екатерина Николаевна</t>
  </si>
  <si>
    <t>26-26-64</t>
  </si>
  <si>
    <t>Золотарева Мария Игоревна</t>
  </si>
  <si>
    <t>экономист</t>
  </si>
  <si>
    <t>26-23-58</t>
  </si>
  <si>
    <t>belacy@belacy.com</t>
  </si>
  <si>
    <t>29.11.11 №17/6</t>
  </si>
  <si>
    <t>Комиссия по государственному регулированию цен и тарифов в Белгородской области</t>
  </si>
  <si>
    <t>0</t>
  </si>
  <si>
    <t>газета "Белгородские известия" №217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</si>
</sst>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  <numFmt numFmtId="185" formatCode="0.0%"/>
    <numFmt numFmtId="186" formatCode="0.0%_);\(0.0%\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_-* #,##0\ _р_._-;\-* #,##0\ _р_._-;_-* &quot;-&quot;\ _р_._-;_-@_-"/>
    <numFmt numFmtId="194" formatCode="_-* #,##0.00\ _р_._-;\-* #,##0.00\ _р_._-;_-* &quot;-&quot;??\ _р_._-;_-@_-"/>
  </numFmts>
  <fonts count="7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13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5" fontId="46" fillId="0" borderId="0">
      <alignment vertical="top"/>
      <protection/>
    </xf>
    <xf numFmtId="185" fontId="63" fillId="0" borderId="0">
      <alignment vertical="top"/>
      <protection/>
    </xf>
    <xf numFmtId="186" fontId="63" fillId="2" borderId="0">
      <alignment vertical="top"/>
      <protection/>
    </xf>
    <xf numFmtId="185" fontId="63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4" fillId="0" borderId="0" applyNumberFormat="0" applyFill="0" applyBorder="0" applyAlignment="0" applyProtection="0"/>
    <xf numFmtId="167" fontId="4" fillId="0" borderId="2">
      <alignment/>
      <protection locked="0"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5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18" fillId="0" borderId="0">
      <alignment vertical="top"/>
      <protection/>
    </xf>
    <xf numFmtId="38" fontId="66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5" fillId="0" borderId="0" applyFont="0" applyFill="0" applyBorder="0" applyAlignment="0" applyProtection="0"/>
    <xf numFmtId="0" fontId="40" fillId="3" borderId="0" applyNumberFormat="0" applyBorder="0" applyAlignment="0" applyProtection="0"/>
    <xf numFmtId="0" fontId="67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8" fillId="0" borderId="0">
      <alignment vertical="top"/>
      <protection/>
    </xf>
    <xf numFmtId="167" fontId="69" fillId="0" borderId="0">
      <alignment/>
      <protection/>
    </xf>
    <xf numFmtId="0" fontId="70" fillId="0" borderId="0" applyNumberFormat="0" applyFill="0" applyBorder="0" applyAlignment="0" applyProtection="0"/>
    <xf numFmtId="0" fontId="25" fillId="8" borderId="3" applyNumberFormat="0" applyAlignment="0" applyProtection="0"/>
    <xf numFmtId="38" fontId="63" fillId="0" borderId="0">
      <alignment vertical="top"/>
      <protection/>
    </xf>
    <xf numFmtId="38" fontId="63" fillId="2" borderId="0">
      <alignment vertical="top"/>
      <protection/>
    </xf>
    <xf numFmtId="190" fontId="63" fillId="3" borderId="0">
      <alignment vertical="top"/>
      <protection/>
    </xf>
    <xf numFmtId="38" fontId="63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1" fillId="22" borderId="10" applyNumberFormat="0" applyProtection="0">
      <alignment vertical="center"/>
    </xf>
    <xf numFmtId="4" fontId="72" fillId="22" borderId="10" applyNumberFormat="0" applyProtection="0">
      <alignment vertical="center"/>
    </xf>
    <xf numFmtId="4" fontId="71" fillId="22" borderId="10" applyNumberFormat="0" applyProtection="0">
      <alignment horizontal="left" vertical="center" indent="1"/>
    </xf>
    <xf numFmtId="4" fontId="71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0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12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20" borderId="10" applyNumberFormat="0" applyProtection="0">
      <alignment horizontal="right" vertical="center"/>
    </xf>
    <xf numFmtId="4" fontId="71" fillId="19" borderId="10" applyNumberFormat="0" applyProtection="0">
      <alignment horizontal="right" vertical="center"/>
    </xf>
    <xf numFmtId="4" fontId="71" fillId="24" borderId="10" applyNumberFormat="0" applyProtection="0">
      <alignment horizontal="right" vertical="center"/>
    </xf>
    <xf numFmtId="4" fontId="71" fillId="11" borderId="10" applyNumberFormat="0" applyProtection="0">
      <alignment horizontal="right" vertical="center"/>
    </xf>
    <xf numFmtId="4" fontId="73" fillId="25" borderId="10" applyNumberFormat="0" applyProtection="0">
      <alignment horizontal="left" vertical="center" indent="1"/>
    </xf>
    <xf numFmtId="4" fontId="71" fillId="26" borderId="11" applyNumberFormat="0" applyProtection="0">
      <alignment horizontal="left" vertical="center" indent="1"/>
    </xf>
    <xf numFmtId="4" fontId="74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1" fillId="26" borderId="10" applyNumberFormat="0" applyProtection="0">
      <alignment horizontal="left" vertical="center" indent="1"/>
    </xf>
    <xf numFmtId="4" fontId="7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1" fillId="23" borderId="10" applyNumberFormat="0" applyProtection="0">
      <alignment vertical="center"/>
    </xf>
    <xf numFmtId="4" fontId="72" fillId="23" borderId="10" applyNumberFormat="0" applyProtection="0">
      <alignment vertical="center"/>
    </xf>
    <xf numFmtId="4" fontId="71" fillId="23" borderId="10" applyNumberFormat="0" applyProtection="0">
      <alignment horizontal="left" vertical="center" indent="1"/>
    </xf>
    <xf numFmtId="4" fontId="71" fillId="23" borderId="10" applyNumberFormat="0" applyProtection="0">
      <alignment horizontal="left" vertical="center" indent="1"/>
    </xf>
    <xf numFmtId="4" fontId="71" fillId="26" borderId="10" applyNumberFormat="0" applyProtection="0">
      <alignment horizontal="right" vertical="center"/>
    </xf>
    <xf numFmtId="4" fontId="72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26" borderId="10" applyNumberFormat="0" applyProtection="0">
      <alignment horizontal="right" vertical="center"/>
    </xf>
    <xf numFmtId="0" fontId="5" fillId="0" borderId="0">
      <alignment/>
      <protection/>
    </xf>
    <xf numFmtId="38" fontId="77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8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584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8" applyNumberFormat="1" applyFont="1" applyAlignment="1" applyProtection="1">
      <alignment horizontal="center" vertical="center" wrapText="1"/>
      <protection/>
    </xf>
    <xf numFmtId="49" fontId="0" fillId="0" borderId="0" xfId="1168" applyNumberFormat="1" applyFont="1" applyAlignment="1" applyProtection="1">
      <alignment vertical="center" wrapText="1"/>
      <protection/>
    </xf>
    <xf numFmtId="49" fontId="41" fillId="0" borderId="0" xfId="1168" applyNumberFormat="1" applyFont="1" applyAlignment="1" applyProtection="1">
      <alignment horizontal="center" vertical="center" wrapText="1"/>
      <protection/>
    </xf>
    <xf numFmtId="49" fontId="41" fillId="0" borderId="0" xfId="1168" applyNumberFormat="1" applyFont="1" applyAlignment="1" applyProtection="1">
      <alignment vertical="center" wrapText="1"/>
      <protection/>
    </xf>
    <xf numFmtId="49" fontId="0" fillId="0" borderId="0" xfId="1168" applyNumberFormat="1" applyFont="1" applyAlignment="1" applyProtection="1">
      <alignment vertical="center" wrapText="1"/>
      <protection/>
    </xf>
    <xf numFmtId="49" fontId="41" fillId="0" borderId="0" xfId="1168" applyNumberFormat="1" applyFont="1" applyAlignment="1" applyProtection="1">
      <alignment horizontal="left" vertical="center" wrapText="1"/>
      <protection/>
    </xf>
    <xf numFmtId="49" fontId="19" fillId="30" borderId="19" xfId="1168" applyNumberFormat="1" applyFont="1" applyFill="1" applyBorder="1" applyAlignment="1" applyProtection="1">
      <alignment horizontal="center" vertical="center" wrapText="1"/>
      <protection/>
    </xf>
    <xf numFmtId="49" fontId="0" fillId="30" borderId="20" xfId="1168" applyNumberFormat="1" applyFont="1" applyFill="1" applyBorder="1" applyAlignment="1" applyProtection="1">
      <alignment vertical="center" wrapText="1"/>
      <protection/>
    </xf>
    <xf numFmtId="49" fontId="0" fillId="30" borderId="21" xfId="1168" applyNumberFormat="1" applyFont="1" applyFill="1" applyBorder="1" applyAlignment="1" applyProtection="1">
      <alignment vertical="center" wrapText="1"/>
      <protection/>
    </xf>
    <xf numFmtId="49" fontId="19" fillId="30" borderId="17" xfId="1168" applyNumberFormat="1" applyFont="1" applyFill="1" applyBorder="1" applyAlignment="1" applyProtection="1">
      <alignment horizontal="center" vertical="center" wrapText="1"/>
      <protection/>
    </xf>
    <xf numFmtId="49" fontId="0" fillId="30" borderId="15" xfId="1168" applyNumberFormat="1" applyFont="1" applyFill="1" applyBorder="1" applyAlignment="1" applyProtection="1">
      <alignment vertical="center" wrapText="1"/>
      <protection/>
    </xf>
    <xf numFmtId="49" fontId="0" fillId="30" borderId="0" xfId="1168" applyNumberFormat="1" applyFont="1" applyFill="1" applyBorder="1" applyAlignment="1" applyProtection="1">
      <alignment vertical="center" wrapText="1"/>
      <protection/>
    </xf>
    <xf numFmtId="49" fontId="0" fillId="30" borderId="22" xfId="1168" applyNumberFormat="1" applyFont="1" applyFill="1" applyBorder="1" applyAlignment="1" applyProtection="1">
      <alignment horizontal="center" vertical="center" wrapText="1"/>
      <protection/>
    </xf>
    <xf numFmtId="49" fontId="0" fillId="30" borderId="14" xfId="1168" applyNumberFormat="1" applyFont="1" applyFill="1" applyBorder="1" applyAlignment="1" applyProtection="1">
      <alignment vertical="center" wrapText="1"/>
      <protection/>
    </xf>
    <xf numFmtId="49" fontId="17" fillId="30" borderId="14" xfId="1168" applyNumberFormat="1" applyFont="1" applyFill="1" applyBorder="1" applyAlignment="1" applyProtection="1">
      <alignment vertical="center" wrapText="1"/>
      <protection/>
    </xf>
    <xf numFmtId="49" fontId="17" fillId="0" borderId="0" xfId="1168" applyNumberFormat="1" applyFont="1" applyAlignment="1" applyProtection="1">
      <alignment vertical="center" wrapText="1"/>
      <protection/>
    </xf>
    <xf numFmtId="49" fontId="17" fillId="0" borderId="14" xfId="1168" applyNumberFormat="1" applyFont="1" applyBorder="1" applyAlignment="1" applyProtection="1">
      <alignment horizontal="center" vertical="center" wrapText="1"/>
      <protection/>
    </xf>
    <xf numFmtId="49" fontId="0" fillId="30" borderId="23" xfId="1168" applyNumberFormat="1" applyFont="1" applyFill="1" applyBorder="1" applyAlignment="1" applyProtection="1">
      <alignment horizontal="center" vertical="center" wrapText="1"/>
      <protection/>
    </xf>
    <xf numFmtId="49" fontId="0" fillId="30" borderId="24" xfId="1168" applyNumberFormat="1" applyFont="1" applyFill="1" applyBorder="1" applyAlignment="1" applyProtection="1">
      <alignment vertical="center" wrapText="1"/>
      <protection/>
    </xf>
    <xf numFmtId="49" fontId="17" fillId="0" borderId="14" xfId="1168" applyNumberFormat="1" applyFont="1" applyBorder="1" applyAlignment="1" applyProtection="1">
      <alignment vertical="center" wrapText="1"/>
      <protection/>
    </xf>
    <xf numFmtId="49" fontId="17" fillId="0" borderId="24" xfId="1168" applyNumberFormat="1" applyFont="1" applyBorder="1" applyAlignment="1" applyProtection="1">
      <alignment vertical="center" wrapText="1"/>
      <protection/>
    </xf>
    <xf numFmtId="49" fontId="0" fillId="0" borderId="0" xfId="1168" applyNumberFormat="1" applyFont="1" applyBorder="1" applyAlignment="1" applyProtection="1">
      <alignment vertical="center" wrapText="1"/>
      <protection/>
    </xf>
    <xf numFmtId="49" fontId="0" fillId="30" borderId="25" xfId="1168" applyNumberFormat="1" applyFont="1" applyFill="1" applyBorder="1" applyAlignment="1" applyProtection="1">
      <alignment horizontal="center" vertical="center" wrapText="1"/>
      <protection/>
    </xf>
    <xf numFmtId="49" fontId="17" fillId="0" borderId="26" xfId="1168" applyNumberFormat="1" applyFont="1" applyBorder="1" applyAlignment="1" applyProtection="1">
      <alignment vertical="center" wrapText="1"/>
      <protection/>
    </xf>
    <xf numFmtId="49" fontId="0" fillId="30" borderId="16" xfId="1168" applyNumberFormat="1" applyFont="1" applyFill="1" applyBorder="1" applyAlignment="1" applyProtection="1">
      <alignment horizontal="center" vertical="center" wrapText="1"/>
      <protection/>
    </xf>
    <xf numFmtId="49" fontId="42" fillId="0" borderId="27" xfId="1168" applyNumberFormat="1" applyFont="1" applyBorder="1" applyAlignment="1" applyProtection="1">
      <alignment horizontal="center" vertical="center" wrapText="1"/>
      <protection/>
    </xf>
    <xf numFmtId="49" fontId="14" fillId="0" borderId="27" xfId="1168" applyNumberFormat="1" applyFont="1" applyBorder="1" applyAlignment="1" applyProtection="1">
      <alignment horizontal="center" vertical="center" wrapText="1"/>
      <protection/>
    </xf>
    <xf numFmtId="49" fontId="17" fillId="0" borderId="22" xfId="1168" applyNumberFormat="1" applyFont="1" applyBorder="1" applyAlignment="1" applyProtection="1">
      <alignment vertical="center" wrapText="1"/>
      <protection/>
    </xf>
    <xf numFmtId="49" fontId="0" fillId="30" borderId="14" xfId="1168" applyNumberFormat="1" applyFont="1" applyFill="1" applyBorder="1" applyAlignment="1" applyProtection="1">
      <alignment horizontal="center" vertical="center" wrapText="1"/>
      <protection/>
    </xf>
    <xf numFmtId="49" fontId="19" fillId="30" borderId="28" xfId="1168" applyNumberFormat="1" applyFont="1" applyFill="1" applyBorder="1" applyAlignment="1" applyProtection="1">
      <alignment horizontal="center" vertical="center" wrapText="1"/>
      <protection/>
    </xf>
    <xf numFmtId="49" fontId="0" fillId="30" borderId="29" xfId="1168" applyNumberFormat="1" applyFont="1" applyFill="1" applyBorder="1" applyAlignment="1" applyProtection="1">
      <alignment vertical="center" wrapText="1"/>
      <protection/>
    </xf>
    <xf numFmtId="49" fontId="0" fillId="30" borderId="30" xfId="1168" applyNumberFormat="1" applyFont="1" applyFill="1" applyBorder="1" applyAlignment="1" applyProtection="1">
      <alignment vertical="center" wrapText="1"/>
      <protection/>
    </xf>
    <xf numFmtId="0" fontId="14" fillId="3" borderId="14" xfId="1179" applyFont="1" applyFill="1" applyBorder="1" applyAlignment="1" applyProtection="1">
      <alignment horizontal="center" vertical="center"/>
      <protection/>
    </xf>
    <xf numFmtId="0" fontId="0" fillId="0" borderId="0" xfId="1173" applyFont="1" applyProtection="1">
      <alignment/>
      <protection/>
    </xf>
    <xf numFmtId="0" fontId="14" fillId="3" borderId="14" xfId="1173" applyFont="1" applyFill="1" applyBorder="1" applyAlignment="1" applyProtection="1">
      <alignment horizontal="center"/>
      <protection/>
    </xf>
    <xf numFmtId="0" fontId="0" fillId="0" borderId="0" xfId="1173" applyFont="1" applyAlignment="1" applyProtection="1">
      <alignment horizontal="center"/>
      <protection/>
    </xf>
    <xf numFmtId="0" fontId="0" fillId="0" borderId="0" xfId="1179" applyFont="1" applyProtection="1">
      <alignment/>
      <protection/>
    </xf>
    <xf numFmtId="0" fontId="0" fillId="0" borderId="0" xfId="1179" applyFont="1" applyAlignment="1" applyProtection="1">
      <alignment horizontal="right"/>
      <protection/>
    </xf>
    <xf numFmtId="49" fontId="0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8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9" applyFont="1" applyProtection="1">
      <alignment vertical="top"/>
      <protection/>
    </xf>
    <xf numFmtId="49" fontId="0" fillId="0" borderId="0" xfId="1166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30" borderId="17" xfId="1178" applyNumberFormat="1" applyFont="1" applyFill="1" applyBorder="1" applyAlignment="1" applyProtection="1">
      <alignment horizontal="center" vertical="center" wrapText="1"/>
      <protection/>
    </xf>
    <xf numFmtId="49" fontId="0" fillId="30" borderId="0" xfId="1178" applyNumberFormat="1" applyFont="1" applyFill="1" applyBorder="1" applyAlignment="1" applyProtection="1">
      <alignment horizontal="center" vertical="center" wrapText="1"/>
      <protection/>
    </xf>
    <xf numFmtId="49" fontId="0" fillId="0" borderId="0" xfId="1173" applyNumberFormat="1" applyFont="1" applyProtection="1">
      <alignment/>
      <protection/>
    </xf>
    <xf numFmtId="0" fontId="19" fillId="0" borderId="0" xfId="1161" applyNumberFormat="1" applyFont="1" applyProtection="1">
      <alignment/>
      <protection/>
    </xf>
    <xf numFmtId="0" fontId="0" fillId="0" borderId="0" xfId="1161" applyFont="1" applyProtection="1">
      <alignment/>
      <protection/>
    </xf>
    <xf numFmtId="49" fontId="19" fillId="0" borderId="0" xfId="1161" applyNumberFormat="1" applyFont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17" xfId="1161" applyFont="1" applyFill="1" applyBorder="1" applyProtection="1">
      <alignment/>
      <protection/>
    </xf>
    <xf numFmtId="0" fontId="0" fillId="30" borderId="15" xfId="1161" applyFont="1" applyFill="1" applyBorder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8" xfId="1161" applyFont="1" applyFill="1" applyBorder="1" applyProtection="1">
      <alignment/>
      <protection/>
    </xf>
    <xf numFmtId="0" fontId="0" fillId="30" borderId="29" xfId="1161" applyFont="1" applyFill="1" applyBorder="1" applyProtection="1">
      <alignment/>
      <protection/>
    </xf>
    <xf numFmtId="0" fontId="0" fillId="30" borderId="30" xfId="1161" applyFont="1" applyFill="1" applyBorder="1" applyProtection="1">
      <alignment/>
      <protection/>
    </xf>
    <xf numFmtId="0" fontId="19" fillId="0" borderId="0" xfId="1161" applyNumberFormat="1" applyFont="1" applyFill="1" applyBorder="1" applyProtection="1">
      <alignment/>
      <protection/>
    </xf>
    <xf numFmtId="49" fontId="19" fillId="0" borderId="0" xfId="1161" applyNumberFormat="1" applyFont="1" applyFill="1" applyBorder="1" applyProtection="1">
      <alignment/>
      <protection/>
    </xf>
    <xf numFmtId="0" fontId="14" fillId="22" borderId="31" xfId="1161" applyFont="1" applyFill="1" applyBorder="1" applyAlignment="1" applyProtection="1">
      <alignment horizontal="center" vertical="center" wrapText="1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3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vertical="center" wrapText="1"/>
      <protection/>
    </xf>
    <xf numFmtId="0" fontId="0" fillId="0" borderId="0" xfId="1163" applyFont="1" applyAlignment="1" applyProtection="1">
      <alignment vertical="center" wrapText="1"/>
      <protection/>
    </xf>
    <xf numFmtId="0" fontId="0" fillId="0" borderId="0" xfId="1163" applyFont="1" applyBorder="1" applyAlignment="1" applyProtection="1">
      <alignment vertical="center" wrapText="1"/>
      <protection/>
    </xf>
    <xf numFmtId="0" fontId="19" fillId="0" borderId="0" xfId="1163" applyFont="1" applyAlignment="1" applyProtection="1">
      <alignment vertical="center" wrapText="1"/>
      <protection/>
    </xf>
    <xf numFmtId="3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1" fontId="0" fillId="3" borderId="18" xfId="1163" applyNumberFormat="1" applyFont="1" applyFill="1" applyBorder="1" applyAlignment="1" applyProtection="1">
      <alignment horizontal="center" vertical="center" wrapText="1"/>
      <protection/>
    </xf>
    <xf numFmtId="1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163" applyNumberFormat="1" applyFont="1" applyAlignment="1" applyProtection="1">
      <alignment vertical="center" wrapText="1"/>
      <protection/>
    </xf>
    <xf numFmtId="0" fontId="0" fillId="22" borderId="32" xfId="1163" applyFont="1" applyFill="1" applyBorder="1" applyAlignment="1" applyProtection="1">
      <alignment horizontal="left" vertical="center" wrapText="1"/>
      <protection locked="0"/>
    </xf>
    <xf numFmtId="3" fontId="0" fillId="22" borderId="22" xfId="1163" applyNumberFormat="1" applyFont="1" applyFill="1" applyBorder="1" applyAlignment="1" applyProtection="1">
      <alignment horizontal="center" vertical="center" wrapText="1"/>
      <protection locked="0"/>
    </xf>
    <xf numFmtId="3" fontId="0" fillId="22" borderId="33" xfId="1163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3" applyFont="1" applyFill="1" applyBorder="1" applyAlignment="1" applyProtection="1">
      <alignment horizontal="center" vertical="center" wrapText="1"/>
      <protection/>
    </xf>
    <xf numFmtId="0" fontId="0" fillId="30" borderId="15" xfId="1163" applyFont="1" applyFill="1" applyBorder="1" applyAlignment="1" applyProtection="1">
      <alignment horizontal="center" vertical="center" wrapText="1"/>
      <protection/>
    </xf>
    <xf numFmtId="0" fontId="0" fillId="22" borderId="34" xfId="1163" applyFont="1" applyFill="1" applyBorder="1" applyAlignment="1" applyProtection="1">
      <alignment horizontal="left" vertical="center" wrapText="1"/>
      <protection locked="0"/>
    </xf>
    <xf numFmtId="0" fontId="0" fillId="0" borderId="0" xfId="1163" applyFont="1" applyFill="1" applyAlignment="1" applyProtection="1">
      <alignment vertical="center" wrapText="1"/>
      <protection/>
    </xf>
    <xf numFmtId="0" fontId="19" fillId="0" borderId="0" xfId="1163" applyFont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horizontal="center" vertical="center" wrapText="1"/>
      <protection/>
    </xf>
    <xf numFmtId="0" fontId="0" fillId="0" borderId="0" xfId="1163" applyFont="1" applyAlignment="1" applyProtection="1">
      <alignment horizontal="center" vertical="center" wrapText="1"/>
      <protection/>
    </xf>
    <xf numFmtId="0" fontId="0" fillId="0" borderId="0" xfId="1163" applyFont="1" applyFill="1" applyAlignment="1" applyProtection="1">
      <alignment horizontal="center" vertical="center" wrapText="1"/>
      <protection/>
    </xf>
    <xf numFmtId="2" fontId="0" fillId="22" borderId="22" xfId="1163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3" applyNumberFormat="1" applyFont="1" applyFill="1" applyBorder="1" applyAlignment="1" applyProtection="1">
      <alignment horizontal="center" vertical="center" wrapText="1"/>
      <protection locked="0"/>
    </xf>
    <xf numFmtId="0" fontId="19" fillId="30" borderId="15" xfId="1163" applyFont="1" applyFill="1" applyBorder="1" applyAlignment="1" applyProtection="1">
      <alignment horizontal="center" vertical="center" wrapText="1"/>
      <protection/>
    </xf>
    <xf numFmtId="3" fontId="0" fillId="3" borderId="18" xfId="1163" applyNumberFormat="1" applyFont="1" applyFill="1" applyBorder="1" applyAlignment="1" applyProtection="1">
      <alignment horizontal="center" vertical="center" wrapText="1"/>
      <protection/>
    </xf>
    <xf numFmtId="0" fontId="0" fillId="0" borderId="0" xfId="1163" applyFont="1" applyBorder="1" applyAlignment="1" applyProtection="1">
      <alignment horizontal="center" vertical="center" wrapText="1"/>
      <protection/>
    </xf>
    <xf numFmtId="49" fontId="19" fillId="0" borderId="0" xfId="1162" applyNumberFormat="1" applyFont="1" applyFill="1" applyAlignment="1" applyProtection="1">
      <alignment horizontal="center" vertical="center" wrapText="1"/>
      <protection/>
    </xf>
    <xf numFmtId="49" fontId="0" fillId="22" borderId="18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78" applyNumberFormat="1" applyFont="1" applyFill="1" applyBorder="1" applyAlignment="1" applyProtection="1">
      <alignment horizontal="center" vertical="center" wrapText="1"/>
      <protection locked="0"/>
    </xf>
    <xf numFmtId="49" fontId="0" fillId="30" borderId="14" xfId="1178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Protection="1">
      <alignment vertical="top"/>
      <protection/>
    </xf>
    <xf numFmtId="49" fontId="0" fillId="0" borderId="0" xfId="1167" applyBorder="1" applyProtection="1">
      <alignment vertical="top"/>
      <protection/>
    </xf>
    <xf numFmtId="49" fontId="0" fillId="30" borderId="19" xfId="1167" applyFill="1" applyBorder="1" applyProtection="1">
      <alignment vertical="top"/>
      <protection/>
    </xf>
    <xf numFmtId="49" fontId="0" fillId="30" borderId="20" xfId="1167" applyFill="1" applyBorder="1" applyProtection="1">
      <alignment vertical="top"/>
      <protection/>
    </xf>
    <xf numFmtId="0" fontId="56" fillId="30" borderId="36" xfId="1176" applyNumberFormat="1" applyFont="1" applyFill="1" applyBorder="1" applyAlignment="1" applyProtection="1">
      <alignment vertical="center" wrapText="1"/>
      <protection/>
    </xf>
    <xf numFmtId="49" fontId="0" fillId="30" borderId="17" xfId="1167" applyFill="1" applyBorder="1" applyProtection="1">
      <alignment vertical="top"/>
      <protection/>
    </xf>
    <xf numFmtId="0" fontId="56" fillId="30" borderId="15" xfId="1176" applyNumberFormat="1" applyFont="1" applyFill="1" applyBorder="1" applyAlignment="1" applyProtection="1">
      <alignment horizontal="center" vertical="center" wrapText="1"/>
      <protection/>
    </xf>
    <xf numFmtId="49" fontId="0" fillId="30" borderId="0" xfId="1167" applyFill="1" applyBorder="1" applyProtection="1">
      <alignment vertical="top"/>
      <protection/>
    </xf>
    <xf numFmtId="0" fontId="56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30" borderId="15" xfId="1167" applyFill="1" applyBorder="1" applyProtection="1">
      <alignment vertical="top"/>
      <protection/>
    </xf>
    <xf numFmtId="49" fontId="0" fillId="0" borderId="0" xfId="1172" applyFont="1" applyProtection="1">
      <alignment vertical="top"/>
      <protection/>
    </xf>
    <xf numFmtId="49" fontId="0" fillId="30" borderId="17" xfId="1172" applyFont="1" applyFill="1" applyBorder="1" applyProtection="1">
      <alignment vertical="top"/>
      <protection/>
    </xf>
    <xf numFmtId="49" fontId="0" fillId="30" borderId="0" xfId="1172" applyFont="1" applyFill="1" applyBorder="1" applyProtection="1">
      <alignment vertical="top"/>
      <protection/>
    </xf>
    <xf numFmtId="49" fontId="0" fillId="30" borderId="15" xfId="1172" applyFont="1" applyFill="1" applyBorder="1" applyProtection="1">
      <alignment vertical="top"/>
      <protection/>
    </xf>
    <xf numFmtId="0" fontId="0" fillId="0" borderId="0" xfId="1160" applyFont="1" applyAlignment="1" applyProtection="1">
      <alignment wrapText="1"/>
      <protection/>
    </xf>
    <xf numFmtId="0" fontId="0" fillId="30" borderId="17" xfId="1160" applyFont="1" applyFill="1" applyBorder="1" applyAlignment="1" applyProtection="1">
      <alignment wrapText="1"/>
      <protection/>
    </xf>
    <xf numFmtId="0" fontId="0" fillId="30" borderId="0" xfId="1160" applyFont="1" applyFill="1" applyBorder="1" applyAlignment="1" applyProtection="1">
      <alignment wrapText="1"/>
      <protection/>
    </xf>
    <xf numFmtId="0" fontId="0" fillId="30" borderId="0" xfId="1176" applyFont="1" applyFill="1" applyBorder="1" applyAlignment="1" applyProtection="1">
      <alignment wrapText="1"/>
      <protection/>
    </xf>
    <xf numFmtId="0" fontId="0" fillId="30" borderId="15" xfId="1176" applyFont="1" applyFill="1" applyBorder="1" applyAlignment="1" applyProtection="1">
      <alignment wrapText="1"/>
      <protection/>
    </xf>
    <xf numFmtId="0" fontId="0" fillId="0" borderId="0" xfId="1176" applyFont="1" applyAlignment="1" applyProtection="1">
      <alignment wrapText="1"/>
      <protection/>
    </xf>
    <xf numFmtId="49" fontId="14" fillId="30" borderId="0" xfId="1171" applyFont="1" applyFill="1" applyBorder="1" applyAlignment="1" applyProtection="1">
      <alignment horizontal="left" vertical="center" indent="2"/>
      <protection/>
    </xf>
    <xf numFmtId="49" fontId="0" fillId="30" borderId="28" xfId="1167" applyFill="1" applyBorder="1" applyProtection="1">
      <alignment vertical="top"/>
      <protection/>
    </xf>
    <xf numFmtId="49" fontId="0" fillId="30" borderId="29" xfId="1167" applyFill="1" applyBorder="1" applyProtection="1">
      <alignment vertical="top"/>
      <protection/>
    </xf>
    <xf numFmtId="49" fontId="0" fillId="30" borderId="30" xfId="1167" applyFill="1" applyBorder="1" applyProtection="1">
      <alignment vertical="top"/>
      <protection/>
    </xf>
    <xf numFmtId="0" fontId="19" fillId="0" borderId="0" xfId="1170" applyFont="1" applyFill="1" applyAlignment="1" applyProtection="1">
      <alignment vertical="center" wrapText="1"/>
      <protection/>
    </xf>
    <xf numFmtId="0" fontId="19" fillId="0" borderId="0" xfId="1170" applyFont="1" applyFill="1" applyAlignment="1" applyProtection="1">
      <alignment horizontal="left" vertical="center" wrapText="1"/>
      <protection/>
    </xf>
    <xf numFmtId="0" fontId="19" fillId="0" borderId="0" xfId="1170" applyFont="1" applyAlignment="1" applyProtection="1">
      <alignment vertical="center" wrapText="1"/>
      <protection/>
    </xf>
    <xf numFmtId="0" fontId="19" fillId="0" borderId="0" xfId="1170" applyFont="1" applyAlignment="1" applyProtection="1">
      <alignment horizontal="center" vertical="center" wrapText="1"/>
      <protection/>
    </xf>
    <xf numFmtId="0" fontId="0" fillId="30" borderId="19" xfId="1170" applyFont="1" applyFill="1" applyBorder="1" applyAlignment="1" applyProtection="1">
      <alignment vertical="center" wrapText="1"/>
      <protection/>
    </xf>
    <xf numFmtId="0" fontId="0" fillId="0" borderId="20" xfId="1170" applyFont="1" applyBorder="1" applyAlignment="1" applyProtection="1">
      <alignment vertical="center" wrapText="1"/>
      <protection/>
    </xf>
    <xf numFmtId="0" fontId="0" fillId="30" borderId="20" xfId="1173" applyFont="1" applyFill="1" applyBorder="1" applyAlignment="1" applyProtection="1">
      <alignment vertical="center" wrapText="1"/>
      <protection/>
    </xf>
    <xf numFmtId="0" fontId="0" fillId="32" borderId="21" xfId="1170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vertical="center" wrapText="1"/>
      <protection/>
    </xf>
    <xf numFmtId="0" fontId="0" fillId="30" borderId="17" xfId="1173" applyFont="1" applyFill="1" applyBorder="1" applyAlignment="1" applyProtection="1">
      <alignment vertical="center" wrapText="1"/>
      <protection/>
    </xf>
    <xf numFmtId="0" fontId="0" fillId="30" borderId="0" xfId="1173" applyFont="1" applyFill="1" applyBorder="1" applyAlignment="1" applyProtection="1">
      <alignment vertical="center" wrapText="1"/>
      <protection/>
    </xf>
    <xf numFmtId="0" fontId="0" fillId="32" borderId="15" xfId="1170" applyFont="1" applyFill="1" applyBorder="1" applyAlignment="1" applyProtection="1">
      <alignment vertical="center" wrapText="1"/>
      <protection/>
    </xf>
    <xf numFmtId="0" fontId="0" fillId="30" borderId="0" xfId="1173" applyFont="1" applyFill="1" applyBorder="1" applyAlignment="1" applyProtection="1">
      <alignment horizontal="center" vertical="center" wrapText="1"/>
      <protection/>
    </xf>
    <xf numFmtId="0" fontId="0" fillId="0" borderId="0" xfId="1173" applyFont="1" applyFill="1" applyBorder="1" applyAlignment="1" applyProtection="1">
      <alignment horizontal="center" vertical="center" wrapText="1"/>
      <protection/>
    </xf>
    <xf numFmtId="14" fontId="19" fillId="0" borderId="0" xfId="1178" applyNumberFormat="1" applyFont="1" applyFill="1" applyBorder="1" applyAlignment="1" applyProtection="1">
      <alignment horizontal="center" vertical="center" wrapText="1"/>
      <protection/>
    </xf>
    <xf numFmtId="0" fontId="19" fillId="30" borderId="17" xfId="1178" applyNumberFormat="1" applyFont="1" applyFill="1" applyBorder="1" applyAlignment="1" applyProtection="1">
      <alignment horizontal="center" vertical="center" wrapText="1"/>
      <protection/>
    </xf>
    <xf numFmtId="0" fontId="19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0" borderId="0" xfId="1170" applyFont="1" applyBorder="1" applyAlignment="1" applyProtection="1">
      <alignment horizontal="center" vertical="center" wrapText="1"/>
      <protection/>
    </xf>
    <xf numFmtId="0" fontId="0" fillId="31" borderId="37" xfId="1178" applyNumberFormat="1" applyFont="1" applyFill="1" applyBorder="1" applyAlignment="1" applyProtection="1">
      <alignment horizontal="center" vertical="center" wrapText="1"/>
      <protection locked="0"/>
    </xf>
    <xf numFmtId="49" fontId="14" fillId="30" borderId="0" xfId="1178" applyNumberFormat="1" applyFont="1" applyFill="1" applyBorder="1" applyAlignment="1" applyProtection="1">
      <alignment horizontal="center" vertical="center" wrapText="1"/>
      <protection/>
    </xf>
    <xf numFmtId="14" fontId="0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0" applyFont="1" applyFill="1" applyBorder="1" applyAlignment="1" applyProtection="1">
      <alignment vertical="center" wrapText="1"/>
      <protection/>
    </xf>
    <xf numFmtId="0" fontId="14" fillId="31" borderId="37" xfId="1173" applyFont="1" applyFill="1" applyBorder="1" applyAlignment="1" applyProtection="1">
      <alignment horizontal="center" vertical="center" wrapText="1"/>
      <protection locked="0"/>
    </xf>
    <xf numFmtId="0" fontId="0" fillId="0" borderId="0" xfId="1170" applyFont="1" applyFill="1" applyAlignment="1" applyProtection="1">
      <alignment vertical="center" wrapText="1"/>
      <protection/>
    </xf>
    <xf numFmtId="0" fontId="14" fillId="30" borderId="0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3" applyNumberFormat="1" applyFont="1" applyFill="1" applyBorder="1" applyAlignment="1" applyProtection="1">
      <alignment vertical="center" wrapText="1"/>
      <protection/>
    </xf>
    <xf numFmtId="49" fontId="0" fillId="3" borderId="38" xfId="1178" applyNumberFormat="1" applyFont="1" applyFill="1" applyBorder="1" applyAlignment="1" applyProtection="1">
      <alignment horizontal="center" vertical="center" wrapText="1"/>
      <protection/>
    </xf>
    <xf numFmtId="49" fontId="0" fillId="3" borderId="35" xfId="1178" applyNumberFormat="1" applyFont="1" applyFill="1" applyBorder="1" applyAlignment="1" applyProtection="1">
      <alignment horizontal="center" vertical="center" wrapText="1"/>
      <protection/>
    </xf>
    <xf numFmtId="0" fontId="0" fillId="30" borderId="0" xfId="1170" applyFont="1" applyFill="1" applyBorder="1" applyAlignment="1" applyProtection="1">
      <alignment horizontal="center" vertical="center" wrapText="1"/>
      <protection/>
    </xf>
    <xf numFmtId="0" fontId="41" fillId="0" borderId="0" xfId="1170" applyFont="1" applyAlignment="1" applyProtection="1">
      <alignment vertical="center" wrapText="1"/>
      <protection/>
    </xf>
    <xf numFmtId="0" fontId="0" fillId="30" borderId="27" xfId="1173" applyFont="1" applyFill="1" applyBorder="1" applyAlignment="1" applyProtection="1">
      <alignment horizontal="center" vertical="center" wrapText="1"/>
      <protection/>
    </xf>
    <xf numFmtId="0" fontId="0" fillId="31" borderId="38" xfId="117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78" applyNumberFormat="1" applyFont="1" applyAlignment="1" applyProtection="1">
      <alignment horizontal="center" vertical="center" wrapText="1"/>
      <protection/>
    </xf>
    <xf numFmtId="49" fontId="19" fillId="0" borderId="0" xfId="1178" applyNumberFormat="1" applyFont="1" applyAlignment="1" applyProtection="1">
      <alignment horizontal="center" vertical="center"/>
      <protection/>
    </xf>
    <xf numFmtId="0" fontId="0" fillId="31" borderId="18" xfId="1178" applyNumberFormat="1" applyFont="1" applyFill="1" applyBorder="1" applyAlignment="1" applyProtection="1">
      <alignment horizontal="center" vertical="center" wrapText="1"/>
      <protection locked="0"/>
    </xf>
    <xf numFmtId="0" fontId="0" fillId="30" borderId="24" xfId="1170" applyFont="1" applyFill="1" applyBorder="1" applyAlignment="1" applyProtection="1">
      <alignment horizontal="center" vertical="center" wrapText="1"/>
      <protection/>
    </xf>
    <xf numFmtId="49" fontId="0" fillId="3" borderId="35" xfId="1173" applyNumberFormat="1" applyFont="1" applyFill="1" applyBorder="1" applyAlignment="1" applyProtection="1">
      <alignment horizontal="center" vertical="center" wrapText="1"/>
      <protection/>
    </xf>
    <xf numFmtId="0" fontId="19" fillId="0" borderId="0" xfId="1170" applyFont="1" applyFill="1" applyBorder="1" applyAlignment="1" applyProtection="1">
      <alignment vertical="center" wrapText="1"/>
      <protection/>
    </xf>
    <xf numFmtId="49" fontId="0" fillId="22" borderId="39" xfId="1178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78" applyNumberFormat="1" applyFont="1" applyFill="1" applyBorder="1" applyAlignment="1" applyProtection="1">
      <alignment horizontal="center" vertical="center" wrapText="1"/>
      <protection locked="0"/>
    </xf>
    <xf numFmtId="0" fontId="0" fillId="30" borderId="41" xfId="1173" applyFont="1" applyFill="1" applyBorder="1" applyAlignment="1" applyProtection="1">
      <alignment horizontal="center" vertical="center" wrapText="1"/>
      <protection/>
    </xf>
    <xf numFmtId="49" fontId="19" fillId="0" borderId="0" xfId="1178" applyNumberFormat="1" applyFont="1" applyFill="1" applyBorder="1" applyAlignment="1" applyProtection="1">
      <alignment horizontal="left" vertical="center" wrapText="1"/>
      <protection/>
    </xf>
    <xf numFmtId="49" fontId="0" fillId="30" borderId="24" xfId="1178" applyNumberFormat="1" applyFont="1" applyFill="1" applyBorder="1" applyAlignment="1" applyProtection="1">
      <alignment horizontal="center" vertical="center" wrapText="1"/>
      <protection/>
    </xf>
    <xf numFmtId="0" fontId="0" fillId="30" borderId="28" xfId="1173" applyFont="1" applyFill="1" applyBorder="1" applyAlignment="1" applyProtection="1">
      <alignment vertical="center" wrapText="1"/>
      <protection/>
    </xf>
    <xf numFmtId="0" fontId="0" fillId="30" borderId="29" xfId="1173" applyFont="1" applyFill="1" applyBorder="1" applyAlignment="1" applyProtection="1">
      <alignment vertical="center" wrapText="1"/>
      <protection/>
    </xf>
    <xf numFmtId="0" fontId="0" fillId="30" borderId="29" xfId="1173" applyFont="1" applyFill="1" applyBorder="1" applyAlignment="1" applyProtection="1">
      <alignment horizontal="center" vertical="center" wrapText="1"/>
      <protection/>
    </xf>
    <xf numFmtId="0" fontId="0" fillId="32" borderId="30" xfId="1170" applyFont="1" applyFill="1" applyBorder="1" applyAlignment="1" applyProtection="1">
      <alignment vertical="center" wrapText="1"/>
      <protection/>
    </xf>
    <xf numFmtId="0" fontId="0" fillId="0" borderId="0" xfId="1170" applyFont="1" applyFill="1" applyAlignment="1" applyProtection="1">
      <alignment horizontal="center" vertical="center" wrapText="1"/>
      <protection/>
    </xf>
    <xf numFmtId="0" fontId="0" fillId="0" borderId="0" xfId="1170" applyFont="1" applyAlignment="1" applyProtection="1">
      <alignment horizontal="center" vertical="center" wrapText="1"/>
      <protection/>
    </xf>
    <xf numFmtId="49" fontId="14" fillId="30" borderId="31" xfId="1178" applyNumberFormat="1" applyFont="1" applyFill="1" applyBorder="1" applyAlignment="1" applyProtection="1">
      <alignment horizontal="center" vertical="center" wrapText="1"/>
      <protection/>
    </xf>
    <xf numFmtId="0" fontId="14" fillId="30" borderId="42" xfId="1178" applyNumberFormat="1" applyFont="1" applyFill="1" applyBorder="1" applyAlignment="1" applyProtection="1">
      <alignment horizontal="center" vertical="center" wrapText="1"/>
      <protection/>
    </xf>
    <xf numFmtId="0" fontId="14" fillId="30" borderId="16" xfId="1178" applyNumberFormat="1" applyFont="1" applyFill="1" applyBorder="1" applyAlignment="1" applyProtection="1">
      <alignment horizontal="center" vertical="center" wrapText="1"/>
      <protection/>
    </xf>
    <xf numFmtId="0" fontId="14" fillId="30" borderId="23" xfId="1178" applyNumberFormat="1" applyFont="1" applyFill="1" applyBorder="1" applyAlignment="1" applyProtection="1">
      <alignment horizontal="center" vertical="center" wrapText="1"/>
      <protection/>
    </xf>
    <xf numFmtId="49" fontId="14" fillId="30" borderId="16" xfId="1178" applyNumberFormat="1" applyFont="1" applyFill="1" applyBorder="1" applyAlignment="1" applyProtection="1">
      <alignment horizontal="center" vertical="center" wrapText="1"/>
      <protection/>
    </xf>
    <xf numFmtId="0" fontId="0" fillId="30" borderId="14" xfId="1173" applyFont="1" applyFill="1" applyBorder="1" applyAlignment="1" applyProtection="1">
      <alignment horizontal="center" vertical="center" wrapText="1"/>
      <protection/>
    </xf>
    <xf numFmtId="49" fontId="0" fillId="0" borderId="0" xfId="1169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1167" applyFont="1" applyFill="1" applyBorder="1" applyProtection="1">
      <alignment vertical="top"/>
      <protection/>
    </xf>
    <xf numFmtId="0" fontId="0" fillId="30" borderId="17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14" fillId="30" borderId="15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wrapText="1"/>
      <protection/>
    </xf>
    <xf numFmtId="0" fontId="14" fillId="3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14" fillId="30" borderId="17" xfId="0" applyNumberFormat="1" applyFont="1" applyFill="1" applyBorder="1" applyAlignment="1" applyProtection="1">
      <alignment horizontal="right" vertical="top"/>
      <protection/>
    </xf>
    <xf numFmtId="0" fontId="14" fillId="30" borderId="15" xfId="0" applyNumberFormat="1" applyFont="1" applyFill="1" applyBorder="1" applyAlignment="1" applyProtection="1">
      <alignment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0" fillId="30" borderId="15" xfId="0" applyNumberFormat="1" applyFont="1" applyFill="1" applyBorder="1" applyAlignment="1" applyProtection="1">
      <alignment/>
      <protection/>
    </xf>
    <xf numFmtId="0" fontId="22" fillId="30" borderId="17" xfId="874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58" fillId="30" borderId="15" xfId="0" applyNumberFormat="1" applyFont="1" applyFill="1" applyBorder="1" applyAlignment="1" applyProtection="1">
      <alignment horizontal="left" vertical="center" wrapText="1"/>
      <protection/>
    </xf>
    <xf numFmtId="0" fontId="0" fillId="30" borderId="28" xfId="0" applyNumberFormat="1" applyFont="1" applyFill="1" applyBorder="1" applyAlignment="1" applyProtection="1">
      <alignment/>
      <protection/>
    </xf>
    <xf numFmtId="0" fontId="0" fillId="30" borderId="29" xfId="0" applyNumberFormat="1" applyFont="1" applyFill="1" applyBorder="1" applyAlignment="1" applyProtection="1">
      <alignment/>
      <protection/>
    </xf>
    <xf numFmtId="0" fontId="0" fillId="30" borderId="30" xfId="0" applyNumberFormat="1" applyFont="1" applyFill="1" applyBorder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/>
      <protection/>
    </xf>
    <xf numFmtId="0" fontId="14" fillId="30" borderId="20" xfId="0" applyNumberFormat="1" applyFont="1" applyFill="1" applyBorder="1" applyAlignment="1" applyProtection="1">
      <alignment horizontal="center" wrapText="1"/>
      <protection/>
    </xf>
    <xf numFmtId="0" fontId="22" fillId="0" borderId="20" xfId="874" applyFont="1" applyBorder="1" applyAlignment="1" applyProtection="1">
      <alignment vertical="center"/>
      <protection/>
    </xf>
    <xf numFmtId="0" fontId="14" fillId="30" borderId="21" xfId="0" applyNumberFormat="1" applyFont="1" applyFill="1" applyBorder="1" applyAlignment="1" applyProtection="1">
      <alignment horizontal="center" wrapText="1"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17" fillId="33" borderId="14" xfId="1175" applyFont="1" applyFill="1" applyBorder="1" applyAlignment="1" applyProtection="1">
      <alignment horizontal="center"/>
      <protection/>
    </xf>
    <xf numFmtId="4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22" fillId="33" borderId="14" xfId="874" applyFont="1" applyFill="1" applyBorder="1" applyAlignment="1" applyProtection="1">
      <alignment horizontal="left" vertical="center" inden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0" borderId="17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22" fillId="30" borderId="20" xfId="874" applyFont="1" applyFill="1" applyBorder="1" applyAlignment="1" applyProtection="1">
      <alignment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3" borderId="36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1163" applyFont="1" applyFill="1" applyAlignment="1" applyProtection="1">
      <alignment vertical="center" wrapText="1"/>
      <protection/>
    </xf>
    <xf numFmtId="0" fontId="41" fillId="0" borderId="0" xfId="1163" applyFont="1" applyFill="1" applyAlignment="1" applyProtection="1">
      <alignment horizontal="center" vertical="center" wrapText="1"/>
      <protection/>
    </xf>
    <xf numFmtId="0" fontId="41" fillId="0" borderId="0" xfId="1163" applyFont="1" applyAlignment="1" applyProtection="1">
      <alignment horizontal="center" vertical="center" wrapText="1"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58" fillId="30" borderId="15" xfId="0" applyNumberFormat="1" applyFont="1" applyFill="1" applyBorder="1" applyAlignment="1" applyProtection="1">
      <alignment horizontal="center" vertical="center" wrapText="1"/>
      <protection/>
    </xf>
    <xf numFmtId="0" fontId="58" fillId="30" borderId="15" xfId="0" applyNumberFormat="1" applyFont="1" applyFill="1" applyBorder="1" applyAlignment="1" applyProtection="1">
      <alignment horizontal="center" wrapText="1"/>
      <protection/>
    </xf>
    <xf numFmtId="0" fontId="41" fillId="30" borderId="15" xfId="0" applyNumberFormat="1" applyFont="1" applyFill="1" applyBorder="1" applyAlignment="1" applyProtection="1">
      <alignment/>
      <protection/>
    </xf>
    <xf numFmtId="0" fontId="41" fillId="30" borderId="30" xfId="0" applyNumberFormat="1" applyFont="1" applyFill="1" applyBorder="1" applyAlignment="1" applyProtection="1">
      <alignment/>
      <protection/>
    </xf>
    <xf numFmtId="0" fontId="17" fillId="33" borderId="36" xfId="1175" applyFont="1" applyFill="1" applyBorder="1" applyAlignment="1" applyProtection="1">
      <alignment horizontal="center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22" fillId="30" borderId="43" xfId="872" applyFont="1" applyFill="1" applyBorder="1" applyAlignment="1" applyProtection="1">
      <alignment horizontal="center" vertical="center"/>
      <protection/>
    </xf>
    <xf numFmtId="0" fontId="0" fillId="0" borderId="44" xfId="1163" applyFont="1" applyBorder="1" applyAlignment="1" applyProtection="1">
      <alignment vertical="center" wrapText="1"/>
      <protection/>
    </xf>
    <xf numFmtId="0" fontId="22" fillId="33" borderId="36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0" fontId="0" fillId="0" borderId="45" xfId="1163" applyFont="1" applyBorder="1" applyAlignment="1" applyProtection="1">
      <alignment vertical="center" wrapText="1"/>
      <protection/>
    </xf>
    <xf numFmtId="181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163" applyFont="1" applyBorder="1" applyAlignment="1" applyProtection="1">
      <alignment vertical="center" wrapText="1"/>
      <protection/>
    </xf>
    <xf numFmtId="0" fontId="0" fillId="0" borderId="41" xfId="1163" applyFont="1" applyBorder="1" applyAlignment="1" applyProtection="1">
      <alignment vertical="center" wrapText="1"/>
      <protection/>
    </xf>
    <xf numFmtId="0" fontId="0" fillId="0" borderId="46" xfId="1163" applyFont="1" applyBorder="1" applyAlignment="1" applyProtection="1">
      <alignment vertical="center" wrapText="1"/>
      <protection/>
    </xf>
    <xf numFmtId="0" fontId="0" fillId="0" borderId="30" xfId="1163" applyFont="1" applyBorder="1" applyAlignment="1" applyProtection="1">
      <alignment vertical="center" wrapText="1"/>
      <protection/>
    </xf>
    <xf numFmtId="0" fontId="0" fillId="0" borderId="14" xfId="1163" applyFont="1" applyBorder="1" applyAlignment="1" applyProtection="1">
      <alignment vertical="center" wrapText="1"/>
      <protection/>
    </xf>
    <xf numFmtId="0" fontId="14" fillId="30" borderId="13" xfId="0" applyNumberFormat="1" applyFont="1" applyFill="1" applyBorder="1" applyAlignment="1" applyProtection="1">
      <alignment horizontal="center" vertical="center" wrapText="1"/>
      <protection/>
    </xf>
    <xf numFmtId="0" fontId="14" fillId="30" borderId="47" xfId="0" applyNumberFormat="1" applyFont="1" applyFill="1" applyBorder="1" applyAlignment="1" applyProtection="1">
      <alignment horizontal="center" vertical="center" wrapText="1"/>
      <protection/>
    </xf>
    <xf numFmtId="49" fontId="60" fillId="30" borderId="31" xfId="0" applyNumberFormat="1" applyFont="1" applyFill="1" applyBorder="1" applyAlignment="1" applyProtection="1">
      <alignment horizontal="center" vertical="center" wrapText="1"/>
      <protection/>
    </xf>
    <xf numFmtId="49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1163" applyFont="1" applyBorder="1" applyAlignment="1" applyProtection="1">
      <alignment vertical="center" wrapText="1"/>
      <protection/>
    </xf>
    <xf numFmtId="0" fontId="0" fillId="0" borderId="50" xfId="1163" applyFont="1" applyBorder="1" applyAlignment="1" applyProtection="1">
      <alignment vertical="center" wrapText="1"/>
      <protection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3" fontId="0" fillId="22" borderId="18" xfId="0" applyNumberFormat="1" applyFont="1" applyFill="1" applyBorder="1" applyAlignment="1" applyProtection="1">
      <alignment horizontal="center" vertical="center"/>
      <protection locked="0"/>
    </xf>
    <xf numFmtId="0" fontId="22" fillId="33" borderId="40" xfId="874" applyFont="1" applyFill="1" applyBorder="1" applyAlignment="1" applyProtection="1">
      <alignment vertical="center" wrapText="1"/>
      <protection/>
    </xf>
    <xf numFmtId="0" fontId="0" fillId="3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30" borderId="51" xfId="0" applyNumberFormat="1" applyFont="1" applyFill="1" applyBorder="1" applyAlignment="1" applyProtection="1">
      <alignment horizontal="left" vertical="center" indent="1"/>
      <protection/>
    </xf>
    <xf numFmtId="49" fontId="14" fillId="30" borderId="22" xfId="0" applyNumberFormat="1" applyFont="1" applyFill="1" applyBorder="1" applyAlignment="1" applyProtection="1">
      <alignment horizontal="left" vertical="center" inden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49" fontId="42" fillId="33" borderId="32" xfId="1175" applyNumberFormat="1" applyFont="1" applyFill="1" applyBorder="1" applyAlignment="1" applyProtection="1">
      <alignment horizontal="left" indent="1"/>
      <protection/>
    </xf>
    <xf numFmtId="49" fontId="0" fillId="0" borderId="22" xfId="0" applyNumberFormat="1" applyFont="1" applyFill="1" applyBorder="1" applyAlignment="1" applyProtection="1">
      <alignment horizontal="left" vertical="center" indent="1"/>
      <protection/>
    </xf>
    <xf numFmtId="0" fontId="14" fillId="30" borderId="52" xfId="0" applyNumberFormat="1" applyFont="1" applyFill="1" applyBorder="1" applyAlignment="1" applyProtection="1">
      <alignment horizontal="left" indent="1"/>
      <protection/>
    </xf>
    <xf numFmtId="0" fontId="22" fillId="33" borderId="32" xfId="874" applyFont="1" applyFill="1" applyBorder="1" applyAlignment="1" applyProtection="1">
      <alignment horizontal="left" vertical="center" wrapText="1" indent="1"/>
      <protection/>
    </xf>
    <xf numFmtId="49" fontId="0" fillId="30" borderId="23" xfId="0" applyNumberFormat="1" applyFont="1" applyFill="1" applyBorder="1" applyAlignment="1" applyProtection="1">
      <alignment horizontal="left" vertical="center" indent="1"/>
      <protection/>
    </xf>
    <xf numFmtId="0" fontId="14" fillId="30" borderId="50" xfId="0" applyNumberFormat="1" applyFont="1" applyFill="1" applyBorder="1" applyAlignment="1" applyProtection="1">
      <alignment horizontal="center" vertical="center" wrapText="1"/>
      <protection/>
    </xf>
    <xf numFmtId="49" fontId="0" fillId="30" borderId="51" xfId="0" applyNumberFormat="1" applyFont="1" applyFill="1" applyBorder="1" applyAlignment="1" applyProtection="1">
      <alignment horizontal="left" vertical="center" indent="1"/>
      <protection/>
    </xf>
    <xf numFmtId="0" fontId="0" fillId="30" borderId="53" xfId="0" applyNumberFormat="1" applyFont="1" applyFill="1" applyBorder="1" applyAlignment="1" applyProtection="1">
      <alignment horizontal="left" vertical="center" wrapText="1"/>
      <protection/>
    </xf>
    <xf numFmtId="0" fontId="0" fillId="30" borderId="53" xfId="0" applyNumberFormat="1" applyFont="1" applyFill="1" applyBorder="1" applyAlignment="1" applyProtection="1">
      <alignment horizontal="center" vertical="center" wrapText="1"/>
      <protection/>
    </xf>
    <xf numFmtId="0" fontId="60" fillId="30" borderId="31" xfId="0" applyNumberFormat="1" applyFont="1" applyFill="1" applyBorder="1" applyAlignment="1" applyProtection="1">
      <alignment horizontal="center" vertical="center" wrapText="1"/>
      <protection/>
    </xf>
    <xf numFmtId="0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35" xfId="0" applyNumberFormat="1" applyFont="1" applyFill="1" applyBorder="1" applyAlignment="1" applyProtection="1">
      <alignment horizontal="center" vertical="center"/>
      <protection locked="0"/>
    </xf>
    <xf numFmtId="49" fontId="0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36" xfId="1175" applyFont="1" applyFill="1" applyBorder="1" applyProtection="1">
      <alignment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40" xfId="1175" applyFont="1" applyFill="1" applyBorder="1" applyAlignment="1" applyProtection="1">
      <alignment horizontal="center"/>
      <protection/>
    </xf>
    <xf numFmtId="0" fontId="22" fillId="33" borderId="54" xfId="872" applyFont="1" applyFill="1" applyBorder="1" applyAlignment="1" applyProtection="1">
      <alignment vertical="center"/>
      <protection/>
    </xf>
    <xf numFmtId="0" fontId="17" fillId="33" borderId="54" xfId="1175" applyFont="1" applyFill="1" applyBorder="1" applyProtection="1">
      <alignment/>
      <protection/>
    </xf>
    <xf numFmtId="0" fontId="17" fillId="33" borderId="55" xfId="1175" applyFont="1" applyFill="1" applyBorder="1" applyAlignment="1" applyProtection="1">
      <alignment horizontal="center"/>
      <protection/>
    </xf>
    <xf numFmtId="0" fontId="0" fillId="30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8" xfId="874" applyNumberFormat="1" applyFont="1" applyFill="1" applyBorder="1" applyAlignment="1" applyProtection="1">
      <alignment horizontal="center" vertical="center" wrapText="1"/>
      <protection locked="0"/>
    </xf>
    <xf numFmtId="0" fontId="22" fillId="30" borderId="20" xfId="872" applyNumberFormat="1" applyFont="1" applyFill="1" applyBorder="1" applyAlignment="1" applyProtection="1">
      <alignment horizontal="left" wrapText="1"/>
      <protection/>
    </xf>
    <xf numFmtId="0" fontId="14" fillId="8" borderId="56" xfId="1161" applyFont="1" applyFill="1" applyBorder="1" applyAlignment="1" applyProtection="1">
      <alignment horizontal="center" vertical="center"/>
      <protection/>
    </xf>
    <xf numFmtId="0" fontId="14" fillId="8" borderId="57" xfId="116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" borderId="58" xfId="1173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62" fillId="30" borderId="15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49" fontId="14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2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17" fillId="33" borderId="32" xfId="1175" applyFont="1" applyFill="1" applyBorder="1" applyAlignment="1" applyProtection="1">
      <alignment horizontal="left" vertical="center"/>
      <protection/>
    </xf>
    <xf numFmtId="0" fontId="17" fillId="33" borderId="59" xfId="1175" applyFont="1" applyFill="1" applyBorder="1" applyAlignment="1" applyProtection="1">
      <alignment horizontal="left" vertical="center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179" fontId="0" fillId="30" borderId="18" xfId="0" applyNumberFormat="1" applyFont="1" applyFill="1" applyBorder="1" applyAlignment="1" applyProtection="1">
      <alignment horizontal="center" vertical="center"/>
      <protection/>
    </xf>
    <xf numFmtId="49" fontId="0" fillId="30" borderId="18" xfId="0" applyNumberFormat="1" applyFont="1" applyFill="1" applyBorder="1" applyAlignment="1" applyProtection="1">
      <alignment horizontal="center" vertical="center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61" applyFont="1" applyProtection="1">
      <alignment/>
      <protection/>
    </xf>
    <xf numFmtId="0" fontId="0" fillId="0" borderId="0" xfId="1161" applyFont="1" applyProtection="1">
      <alignment/>
      <protection/>
    </xf>
    <xf numFmtId="0" fontId="23" fillId="0" borderId="0" xfId="1174" applyProtection="1">
      <alignment/>
      <protection/>
    </xf>
    <xf numFmtId="179" fontId="0" fillId="3" borderId="18" xfId="0" applyNumberFormat="1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2" fillId="33" borderId="36" xfId="872" applyFont="1" applyFill="1" applyBorder="1" applyAlignment="1" applyProtection="1">
      <alignment vertical="center" wrapText="1"/>
      <protection/>
    </xf>
    <xf numFmtId="0" fontId="0" fillId="30" borderId="16" xfId="0" applyNumberFormat="1" applyFont="1" applyFill="1" applyBorder="1" applyAlignment="1" applyProtection="1">
      <alignment horizontal="left" vertical="center" wrapText="1" indent="1"/>
      <protection/>
    </xf>
    <xf numFmtId="0" fontId="60" fillId="30" borderId="27" xfId="0" applyNumberFormat="1" applyFont="1" applyFill="1" applyBorder="1" applyAlignment="1" applyProtection="1">
      <alignment horizontal="center" vertical="center" wrapText="1"/>
      <protection/>
    </xf>
    <xf numFmtId="4" fontId="0" fillId="3" borderId="38" xfId="0" applyNumberFormat="1" applyFont="1" applyFill="1" applyBorder="1" applyAlignment="1" applyProtection="1">
      <alignment horizontal="center" vertical="center"/>
      <protection/>
    </xf>
    <xf numFmtId="2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14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63" applyFont="1" applyBorder="1" applyAlignment="1" applyProtection="1">
      <alignment horizontal="left" vertical="center" wrapText="1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4" xfId="874" applyNumberFormat="1" applyFont="1" applyFill="1" applyBorder="1" applyAlignment="1" applyProtection="1">
      <alignment horizontal="center" vertical="center" wrapText="1"/>
      <protection locked="0"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1170" applyFont="1" applyBorder="1" applyAlignment="1" applyProtection="1">
      <alignment vertical="center" wrapText="1"/>
      <protection/>
    </xf>
    <xf numFmtId="0" fontId="0" fillId="32" borderId="0" xfId="1170" applyFont="1" applyFill="1" applyBorder="1" applyAlignment="1" applyProtection="1">
      <alignment vertical="center" wrapText="1"/>
      <protection/>
    </xf>
    <xf numFmtId="0" fontId="0" fillId="0" borderId="0" xfId="1164" applyFont="1" applyProtection="1">
      <alignment/>
      <protection/>
    </xf>
    <xf numFmtId="0" fontId="0" fillId="30" borderId="0" xfId="1164" applyFont="1" applyFill="1" applyProtection="1">
      <alignment/>
      <protection/>
    </xf>
    <xf numFmtId="0" fontId="0" fillId="30" borderId="30" xfId="1164" applyFont="1" applyFill="1" applyBorder="1" applyProtection="1">
      <alignment/>
      <protection/>
    </xf>
    <xf numFmtId="0" fontId="0" fillId="30" borderId="29" xfId="1164" applyFont="1" applyFill="1" applyBorder="1" applyProtection="1">
      <alignment/>
      <protection/>
    </xf>
    <xf numFmtId="0" fontId="0" fillId="30" borderId="28" xfId="1164" applyFont="1" applyFill="1" applyBorder="1" applyProtection="1">
      <alignment/>
      <protection/>
    </xf>
    <xf numFmtId="0" fontId="58" fillId="30" borderId="15" xfId="1164" applyFont="1" applyFill="1" applyBorder="1" applyAlignment="1" applyProtection="1">
      <alignment horizontal="left" vertical="center" wrapText="1"/>
      <protection/>
    </xf>
    <xf numFmtId="0" fontId="58" fillId="30" borderId="0" xfId="1164" applyFont="1" applyFill="1" applyBorder="1" applyAlignment="1" applyProtection="1">
      <alignment horizontal="left" vertical="center" wrapText="1"/>
      <protection/>
    </xf>
    <xf numFmtId="0" fontId="0" fillId="30" borderId="17" xfId="1164" applyFont="1" applyFill="1" applyBorder="1" applyProtection="1">
      <alignment/>
      <protection/>
    </xf>
    <xf numFmtId="0" fontId="0" fillId="30" borderId="15" xfId="1164" applyFont="1" applyFill="1" applyBorder="1" applyProtection="1">
      <alignment/>
      <protection/>
    </xf>
    <xf numFmtId="49" fontId="0" fillId="30" borderId="0" xfId="1134" applyNumberFormat="1" applyFont="1" applyFill="1" applyBorder="1" applyAlignment="1" applyProtection="1">
      <alignment horizontal="center" vertical="center" wrapText="1"/>
      <protection/>
    </xf>
    <xf numFmtId="49" fontId="0" fillId="30" borderId="0" xfId="1134" applyNumberFormat="1" applyFont="1" applyFill="1" applyBorder="1" applyAlignment="1" applyProtection="1">
      <alignment horizontal="center" vertical="center" wrapText="1" shrinkToFit="1"/>
      <protection/>
    </xf>
    <xf numFmtId="14" fontId="0" fillId="30" borderId="0" xfId="1134" applyNumberFormat="1" applyFont="1" applyFill="1" applyBorder="1" applyAlignment="1" applyProtection="1">
      <alignment horizontal="center" vertical="center" wrapText="1"/>
      <protection/>
    </xf>
    <xf numFmtId="2" fontId="0" fillId="30" borderId="0" xfId="1134" applyNumberFormat="1" applyFont="1" applyFill="1" applyBorder="1" applyAlignment="1" applyProtection="1">
      <alignment horizontal="center" vertical="center" wrapText="1"/>
      <protection/>
    </xf>
    <xf numFmtId="0" fontId="0" fillId="30" borderId="0" xfId="1134" applyFont="1" applyFill="1" applyBorder="1" applyAlignment="1" applyProtection="1">
      <alignment horizontal="center" vertical="center" wrapText="1"/>
      <protection/>
    </xf>
    <xf numFmtId="0" fontId="14" fillId="30" borderId="0" xfId="1134" applyFont="1" applyFill="1" applyBorder="1" applyAlignment="1" applyProtection="1">
      <alignment horizontal="center" vertical="center" wrapText="1"/>
      <protection/>
    </xf>
    <xf numFmtId="49" fontId="14" fillId="30" borderId="0" xfId="1134" applyNumberFormat="1" applyFont="1" applyFill="1" applyBorder="1" applyAlignment="1" applyProtection="1">
      <alignment horizontal="center" vertical="center" wrapText="1"/>
      <protection/>
    </xf>
    <xf numFmtId="0" fontId="0" fillId="32" borderId="15" xfId="1164" applyFont="1" applyFill="1" applyBorder="1" applyProtection="1">
      <alignment/>
      <protection/>
    </xf>
    <xf numFmtId="49" fontId="0" fillId="22" borderId="35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34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46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4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1164" applyFont="1" applyBorder="1" applyAlignment="1" applyProtection="1">
      <alignment horizontal="center" vertical="center" wrapText="1"/>
      <protection/>
    </xf>
    <xf numFmtId="0" fontId="0" fillId="0" borderId="60" xfId="1134" applyFont="1" applyBorder="1" applyAlignment="1" applyProtection="1">
      <alignment horizontal="left" vertical="center" wrapText="1" indent="1"/>
      <protection/>
    </xf>
    <xf numFmtId="49" fontId="14" fillId="30" borderId="23" xfId="1134" applyNumberFormat="1" applyFont="1" applyFill="1" applyBorder="1" applyAlignment="1" applyProtection="1">
      <alignment horizontal="center" vertical="center" wrapText="1"/>
      <protection/>
    </xf>
    <xf numFmtId="0" fontId="0" fillId="32" borderId="17" xfId="1164" applyFont="1" applyFill="1" applyBorder="1" applyProtection="1">
      <alignment/>
      <protection/>
    </xf>
    <xf numFmtId="49" fontId="0" fillId="22" borderId="61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1134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2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6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1164" applyFont="1" applyBorder="1" applyAlignment="1" applyProtection="1">
      <alignment horizontal="center" vertical="center" wrapText="1"/>
      <protection/>
    </xf>
    <xf numFmtId="0" fontId="0" fillId="0" borderId="30" xfId="1134" applyFont="1" applyBorder="1" applyAlignment="1" applyProtection="1">
      <alignment horizontal="left" vertical="center" wrapText="1" indent="1"/>
      <protection/>
    </xf>
    <xf numFmtId="49" fontId="14" fillId="30" borderId="22" xfId="1134" applyNumberFormat="1" applyFont="1" applyFill="1" applyBorder="1" applyAlignment="1" applyProtection="1">
      <alignment horizontal="center" vertical="center" wrapText="1"/>
      <protection/>
    </xf>
    <xf numFmtId="49" fontId="0" fillId="22" borderId="18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34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41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14" xfId="1134" applyNumberFormat="1" applyFont="1" applyFill="1" applyBorder="1" applyAlignment="1" applyProtection="1">
      <alignment horizontal="center" vertical="center" wrapText="1"/>
      <protection locked="0"/>
    </xf>
    <xf numFmtId="0" fontId="14" fillId="0" borderId="30" xfId="1164" applyFont="1" applyBorder="1" applyAlignment="1" applyProtection="1">
      <alignment vertical="center" wrapText="1"/>
      <protection/>
    </xf>
    <xf numFmtId="0" fontId="19" fillId="0" borderId="0" xfId="1164" applyFont="1" applyProtection="1">
      <alignment/>
      <protection/>
    </xf>
    <xf numFmtId="49" fontId="14" fillId="30" borderId="51" xfId="1134" applyNumberFormat="1" applyFont="1" applyFill="1" applyBorder="1" applyAlignment="1" applyProtection="1">
      <alignment horizontal="center" vertical="center" wrapText="1"/>
      <protection/>
    </xf>
    <xf numFmtId="49" fontId="0" fillId="22" borderId="58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1134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53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30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49" fontId="0" fillId="22" borderId="27" xfId="1134" applyNumberFormat="1" applyFont="1" applyFill="1" applyBorder="1" applyAlignment="1" applyProtection="1">
      <alignment horizontal="center" vertical="center" wrapText="1" shrinkToFit="1"/>
      <protection locked="0"/>
    </xf>
    <xf numFmtId="14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14" fontId="0" fillId="22" borderId="62" xfId="1134" applyNumberFormat="1" applyFont="1" applyFill="1" applyBorder="1" applyAlignment="1" applyProtection="1">
      <alignment horizontal="center" vertical="center" wrapText="1"/>
      <protection locked="0"/>
    </xf>
    <xf numFmtId="2" fontId="0" fillId="22" borderId="27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1164" applyFont="1" applyBorder="1" applyAlignment="1" applyProtection="1">
      <alignment horizontal="center" vertical="center" wrapText="1"/>
      <protection/>
    </xf>
    <xf numFmtId="49" fontId="14" fillId="30" borderId="16" xfId="1134" applyNumberFormat="1" applyFont="1" applyFill="1" applyBorder="1" applyAlignment="1" applyProtection="1">
      <alignment horizontal="center" vertical="center" wrapText="1"/>
      <protection/>
    </xf>
    <xf numFmtId="0" fontId="60" fillId="0" borderId="37" xfId="1177" applyFont="1" applyBorder="1" applyAlignment="1" applyProtection="1">
      <alignment horizontal="center"/>
      <protection/>
    </xf>
    <xf numFmtId="0" fontId="60" fillId="0" borderId="48" xfId="1134" applyFont="1" applyFill="1" applyBorder="1" applyAlignment="1" applyProtection="1">
      <alignment horizontal="center" vertical="center" wrapText="1"/>
      <protection/>
    </xf>
    <xf numFmtId="49" fontId="60" fillId="0" borderId="31" xfId="1134" applyNumberFormat="1" applyFont="1" applyFill="1" applyBorder="1" applyAlignment="1" applyProtection="1">
      <alignment horizontal="center" vertical="center" wrapText="1"/>
      <protection/>
    </xf>
    <xf numFmtId="0" fontId="14" fillId="30" borderId="50" xfId="1134" applyFont="1" applyFill="1" applyBorder="1" applyAlignment="1" applyProtection="1">
      <alignment horizontal="center" vertical="center" wrapText="1"/>
      <protection/>
    </xf>
    <xf numFmtId="0" fontId="14" fillId="30" borderId="47" xfId="1134" applyFont="1" applyFill="1" applyBorder="1" applyAlignment="1" applyProtection="1">
      <alignment horizontal="center" vertical="center" wrapText="1"/>
      <protection/>
    </xf>
    <xf numFmtId="0" fontId="14" fillId="30" borderId="63" xfId="1134" applyFont="1" applyFill="1" applyBorder="1" applyAlignment="1" applyProtection="1">
      <alignment horizontal="center" vertical="center" wrapText="1"/>
      <protection/>
    </xf>
    <xf numFmtId="49" fontId="14" fillId="30" borderId="13" xfId="1134" applyNumberFormat="1" applyFont="1" applyFill="1" applyBorder="1" applyAlignment="1" applyProtection="1">
      <alignment horizontal="center" vertical="center" wrapText="1"/>
      <protection/>
    </xf>
    <xf numFmtId="0" fontId="0" fillId="32" borderId="17" xfId="1164" applyFont="1" applyFill="1" applyBorder="1" applyAlignment="1" applyProtection="1">
      <alignment horizontal="right" vertical="top"/>
      <protection/>
    </xf>
    <xf numFmtId="0" fontId="14" fillId="0" borderId="0" xfId="1164" applyFont="1" applyAlignment="1" applyProtection="1">
      <alignment wrapText="1"/>
      <protection/>
    </xf>
    <xf numFmtId="0" fontId="14" fillId="0" borderId="0" xfId="1164" applyFont="1" applyAlignment="1" applyProtection="1">
      <alignment horizontal="center" wrapText="1"/>
      <protection/>
    </xf>
    <xf numFmtId="0" fontId="14" fillId="30" borderId="15" xfId="1164" applyFont="1" applyFill="1" applyBorder="1" applyAlignment="1" applyProtection="1">
      <alignment horizontal="center" wrapText="1"/>
      <protection/>
    </xf>
    <xf numFmtId="0" fontId="14" fillId="30" borderId="0" xfId="1164" applyFont="1" applyFill="1" applyBorder="1" applyAlignment="1" applyProtection="1">
      <alignment horizontal="center" wrapText="1"/>
      <protection/>
    </xf>
    <xf numFmtId="0" fontId="0" fillId="30" borderId="17" xfId="1164" applyFont="1" applyFill="1" applyBorder="1" applyAlignment="1" applyProtection="1">
      <alignment wrapText="1"/>
      <protection/>
    </xf>
    <xf numFmtId="0" fontId="14" fillId="0" borderId="0" xfId="1164" applyFont="1" applyAlignment="1" applyProtection="1">
      <alignment horizontal="center" vertical="center" wrapText="1"/>
      <protection/>
    </xf>
    <xf numFmtId="0" fontId="14" fillId="30" borderId="15" xfId="1164" applyFont="1" applyFill="1" applyBorder="1" applyAlignment="1" applyProtection="1">
      <alignment horizontal="center" vertical="center" wrapText="1"/>
      <protection/>
    </xf>
    <xf numFmtId="0" fontId="14" fillId="0" borderId="0" xfId="1164" applyFont="1" applyAlignment="1" applyProtection="1">
      <alignment/>
      <protection/>
    </xf>
    <xf numFmtId="0" fontId="14" fillId="30" borderId="21" xfId="1164" applyFont="1" applyFill="1" applyBorder="1" applyAlignment="1" applyProtection="1">
      <alignment horizontal="center" wrapText="1"/>
      <protection/>
    </xf>
    <xf numFmtId="0" fontId="14" fillId="30" borderId="20" xfId="1164" applyFont="1" applyFill="1" applyBorder="1" applyAlignment="1" applyProtection="1">
      <alignment horizontal="center" wrapText="1"/>
      <protection/>
    </xf>
    <xf numFmtId="0" fontId="22" fillId="32" borderId="20" xfId="875" applyFont="1" applyFill="1" applyBorder="1" applyAlignment="1" applyProtection="1">
      <alignment/>
      <protection/>
    </xf>
    <xf numFmtId="0" fontId="0" fillId="30" borderId="19" xfId="1164" applyFont="1" applyFill="1" applyBorder="1" applyProtection="1">
      <alignment/>
      <protection/>
    </xf>
    <xf numFmtId="0" fontId="0" fillId="0" borderId="24" xfId="1134" applyFont="1" applyBorder="1" applyAlignment="1" applyProtection="1">
      <alignment horizontal="left" vertical="center" wrapText="1" indent="1"/>
      <protection/>
    </xf>
    <xf numFmtId="2" fontId="0" fillId="22" borderId="53" xfId="1134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1134" applyFont="1" applyBorder="1" applyAlignment="1" applyProtection="1">
      <alignment horizontal="left" vertical="center" wrapText="1" indent="1"/>
      <protection/>
    </xf>
    <xf numFmtId="0" fontId="0" fillId="0" borderId="46" xfId="1164" applyFont="1" applyBorder="1" applyAlignment="1" applyProtection="1">
      <alignment horizontal="center" vertical="center" wrapText="1"/>
      <protection/>
    </xf>
    <xf numFmtId="0" fontId="0" fillId="0" borderId="41" xfId="1134" applyFont="1" applyBorder="1" applyAlignment="1" applyProtection="1">
      <alignment horizontal="left" vertical="center" wrapText="1" indent="1"/>
      <protection/>
    </xf>
    <xf numFmtId="0" fontId="0" fillId="0" borderId="41" xfId="1164" applyFont="1" applyBorder="1" applyAlignment="1" applyProtection="1">
      <alignment horizontal="center" vertical="center" wrapText="1"/>
      <protection/>
    </xf>
    <xf numFmtId="0" fontId="14" fillId="0" borderId="53" xfId="1164" applyFont="1" applyBorder="1" applyAlignment="1" applyProtection="1">
      <alignment vertical="center" wrapText="1"/>
      <protection/>
    </xf>
    <xf numFmtId="0" fontId="14" fillId="0" borderId="64" xfId="1164" applyFont="1" applyBorder="1" applyAlignment="1" applyProtection="1">
      <alignment vertical="center" wrapText="1"/>
      <protection/>
    </xf>
    <xf numFmtId="0" fontId="14" fillId="0" borderId="62" xfId="1164" applyFont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horizontal="left" vertical="center"/>
      <protection/>
    </xf>
    <xf numFmtId="0" fontId="0" fillId="30" borderId="65" xfId="0" applyNumberFormat="1" applyFont="1" applyFill="1" applyBorder="1" applyAlignment="1" applyProtection="1">
      <alignment/>
      <protection/>
    </xf>
    <xf numFmtId="0" fontId="0" fillId="30" borderId="66" xfId="0" applyNumberFormat="1" applyFont="1" applyFill="1" applyBorder="1" applyAlignment="1" applyProtection="1">
      <alignment/>
      <protection/>
    </xf>
    <xf numFmtId="0" fontId="22" fillId="30" borderId="66" xfId="872" applyNumberFormat="1" applyFont="1" applyFill="1" applyBorder="1" applyAlignment="1" applyProtection="1">
      <alignment horizontal="left" wrapText="1"/>
      <protection/>
    </xf>
    <xf numFmtId="0" fontId="0" fillId="30" borderId="67" xfId="0" applyNumberFormat="1" applyFont="1" applyFill="1" applyBorder="1" applyAlignment="1" applyProtection="1">
      <alignment/>
      <protection/>
    </xf>
    <xf numFmtId="0" fontId="0" fillId="30" borderId="68" xfId="0" applyNumberFormat="1" applyFont="1" applyFill="1" applyBorder="1" applyAlignment="1" applyProtection="1">
      <alignment/>
      <protection/>
    </xf>
    <xf numFmtId="0" fontId="0" fillId="30" borderId="69" xfId="0" applyNumberFormat="1" applyFont="1" applyFill="1" applyBorder="1" applyAlignment="1" applyProtection="1">
      <alignment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70" xfId="0" applyNumberFormat="1" applyFont="1" applyFill="1" applyBorder="1" applyAlignment="1" applyProtection="1">
      <alignment horizontal="center" vertical="center" wrapText="1"/>
      <protection/>
    </xf>
    <xf numFmtId="0" fontId="14" fillId="30" borderId="70" xfId="1165" applyNumberFormat="1" applyFont="1" applyFill="1" applyBorder="1" applyAlignment="1" applyProtection="1">
      <alignment horizontal="center" vertical="center" wrapText="1"/>
      <protection/>
    </xf>
    <xf numFmtId="0" fontId="14" fillId="30" borderId="71" xfId="1165" applyNumberFormat="1" applyFont="1" applyFill="1" applyBorder="1" applyAlignment="1" applyProtection="1">
      <alignment horizontal="center" vertical="center" wrapText="1"/>
      <protection/>
    </xf>
    <xf numFmtId="0" fontId="19" fillId="30" borderId="68" xfId="0" applyNumberFormat="1" applyFont="1" applyFill="1" applyBorder="1" applyAlignment="1" applyProtection="1">
      <alignment/>
      <protection/>
    </xf>
    <xf numFmtId="49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center" vertical="center" wrapText="1"/>
      <protection/>
    </xf>
    <xf numFmtId="49" fontId="0" fillId="30" borderId="10" xfId="1165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3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73" applyNumberFormat="1" applyFont="1" applyFill="1" applyBorder="1" applyAlignment="1" applyProtection="1">
      <alignment horizontal="center" vertical="center" wrapText="1"/>
      <protection locked="0"/>
    </xf>
    <xf numFmtId="14" fontId="0" fillId="30" borderId="72" xfId="1173" applyNumberFormat="1" applyFont="1" applyFill="1" applyBorder="1" applyAlignment="1" applyProtection="1">
      <alignment horizontal="center" vertical="center" wrapText="1"/>
      <protection/>
    </xf>
    <xf numFmtId="49" fontId="0" fillId="30" borderId="10" xfId="1165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/>
      <protection/>
    </xf>
    <xf numFmtId="0" fontId="0" fillId="30" borderId="72" xfId="1165" applyNumberFormat="1" applyFont="1" applyFill="1" applyBorder="1" applyAlignment="1" applyProtection="1">
      <alignment horizontal="left" vertical="center" wrapText="1"/>
      <protection/>
    </xf>
    <xf numFmtId="0" fontId="0" fillId="34" borderId="73" xfId="0" applyNumberFormat="1" applyFont="1" applyFill="1" applyBorder="1" applyAlignment="1" applyProtection="1">
      <alignment horizontal="center" wrapText="1"/>
      <protection/>
    </xf>
    <xf numFmtId="0" fontId="22" fillId="34" borderId="74" xfId="874" applyFont="1" applyFill="1" applyBorder="1" applyAlignment="1" applyProtection="1">
      <alignment horizontal="left" vertical="center" wrapText="1" indent="1"/>
      <protection/>
    </xf>
    <xf numFmtId="0" fontId="0" fillId="34" borderId="74" xfId="0" applyNumberFormat="1" applyFont="1" applyFill="1" applyBorder="1" applyAlignment="1" applyProtection="1">
      <alignment wrapText="1"/>
      <protection/>
    </xf>
    <xf numFmtId="0" fontId="0" fillId="34" borderId="75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30" borderId="76" xfId="0" applyNumberFormat="1" applyFont="1" applyFill="1" applyBorder="1" applyAlignment="1" applyProtection="1">
      <alignment/>
      <protection/>
    </xf>
    <xf numFmtId="0" fontId="0" fillId="30" borderId="77" xfId="0" applyNumberFormat="1" applyFont="1" applyFill="1" applyBorder="1" applyAlignment="1" applyProtection="1">
      <alignment/>
      <protection/>
    </xf>
    <xf numFmtId="0" fontId="0" fillId="30" borderId="78" xfId="0" applyNumberFormat="1" applyFont="1" applyFill="1" applyBorder="1" applyAlignment="1" applyProtection="1">
      <alignment/>
      <protection/>
    </xf>
    <xf numFmtId="0" fontId="14" fillId="30" borderId="22" xfId="1173" applyFont="1" applyFill="1" applyBorder="1" applyAlignment="1" applyProtection="1">
      <alignment horizontal="center" vertical="center" wrapText="1"/>
      <protection/>
    </xf>
    <xf numFmtId="0" fontId="14" fillId="30" borderId="23" xfId="1173" applyFont="1" applyFill="1" applyBorder="1" applyAlignment="1" applyProtection="1">
      <alignment horizontal="center" vertical="center" wrapText="1"/>
      <protection/>
    </xf>
    <xf numFmtId="49" fontId="14" fillId="30" borderId="23" xfId="1178" applyNumberFormat="1" applyFont="1" applyFill="1" applyBorder="1" applyAlignment="1" applyProtection="1">
      <alignment horizontal="center" vertical="center" wrapText="1"/>
      <protection/>
    </xf>
    <xf numFmtId="0" fontId="0" fillId="31" borderId="79" xfId="1173" applyFont="1" applyFill="1" applyBorder="1" applyAlignment="1" applyProtection="1">
      <alignment horizontal="center" vertical="center" wrapText="1"/>
      <protection locked="0"/>
    </xf>
    <xf numFmtId="0" fontId="0" fillId="31" borderId="80" xfId="1173" applyFont="1" applyFill="1" applyBorder="1" applyAlignment="1" applyProtection="1">
      <alignment horizontal="center" vertical="center" wrapText="1"/>
      <protection locked="0"/>
    </xf>
    <xf numFmtId="0" fontId="0" fillId="30" borderId="79" xfId="1178" applyNumberFormat="1" applyFont="1" applyFill="1" applyBorder="1" applyAlignment="1" applyProtection="1">
      <alignment horizontal="center" vertical="center" wrapText="1"/>
      <protection/>
    </xf>
    <xf numFmtId="0" fontId="0" fillId="30" borderId="80" xfId="1178" applyNumberFormat="1" applyFont="1" applyFill="1" applyBorder="1" applyAlignment="1" applyProtection="1">
      <alignment horizontal="center" vertical="center" wrapText="1"/>
      <protection/>
    </xf>
    <xf numFmtId="49" fontId="14" fillId="30" borderId="22" xfId="1178" applyNumberFormat="1" applyFont="1" applyFill="1" applyBorder="1" applyAlignment="1" applyProtection="1">
      <alignment horizontal="center" vertical="center" wrapText="1"/>
      <protection/>
    </xf>
    <xf numFmtId="49" fontId="0" fillId="30" borderId="0" xfId="1171" applyFont="1" applyFill="1" applyBorder="1" applyAlignment="1" applyProtection="1">
      <alignment horizontal="right" vertical="center"/>
      <protection/>
    </xf>
    <xf numFmtId="49" fontId="0" fillId="22" borderId="14" xfId="1171" applyFont="1" applyFill="1" applyBorder="1" applyAlignment="1" applyProtection="1">
      <alignment horizontal="left" vertical="center" wrapText="1"/>
      <protection locked="0"/>
    </xf>
    <xf numFmtId="49" fontId="14" fillId="0" borderId="0" xfId="1171" applyFont="1" applyBorder="1" applyAlignment="1" applyProtection="1">
      <alignment horizontal="left" vertical="center" indent="2"/>
      <protection/>
    </xf>
    <xf numFmtId="49" fontId="22" fillId="22" borderId="14" xfId="876" applyNumberFormat="1" applyFont="1" applyFill="1" applyBorder="1" applyAlignment="1" applyProtection="1">
      <alignment horizontal="left" vertical="center" wrapText="1"/>
      <protection locked="0"/>
    </xf>
    <xf numFmtId="49" fontId="0" fillId="22" borderId="33" xfId="1171" applyFont="1" applyFill="1" applyBorder="1" applyAlignment="1" applyProtection="1">
      <alignment horizontal="left" vertical="center" wrapText="1"/>
      <protection locked="0"/>
    </xf>
    <xf numFmtId="49" fontId="0" fillId="22" borderId="33" xfId="1171" applyFont="1" applyFill="1" applyBorder="1" applyAlignment="1" applyProtection="1">
      <alignment horizontal="left" vertical="center" wrapText="1"/>
      <protection locked="0"/>
    </xf>
    <xf numFmtId="49" fontId="0" fillId="22" borderId="36" xfId="1171" applyFont="1" applyFill="1" applyBorder="1" applyAlignment="1" applyProtection="1">
      <alignment horizontal="left" vertical="center"/>
      <protection locked="0"/>
    </xf>
    <xf numFmtId="0" fontId="56" fillId="30" borderId="20" xfId="1176" applyNumberFormat="1" applyFont="1" applyFill="1" applyBorder="1" applyAlignment="1" applyProtection="1">
      <alignment horizontal="center" vertical="center" wrapText="1"/>
      <protection/>
    </xf>
    <xf numFmtId="0" fontId="56" fillId="30" borderId="21" xfId="1176" applyNumberFormat="1" applyFont="1" applyFill="1" applyBorder="1" applyAlignment="1" applyProtection="1">
      <alignment horizontal="center" vertical="center" wrapText="1"/>
      <protection/>
    </xf>
    <xf numFmtId="49" fontId="14" fillId="8" borderId="33" xfId="1167" applyFont="1" applyFill="1" applyBorder="1" applyAlignment="1" applyProtection="1">
      <alignment horizontal="center" vertical="center"/>
      <protection/>
    </xf>
    <xf numFmtId="49" fontId="14" fillId="8" borderId="36" xfId="1167" applyFont="1" applyFill="1" applyBorder="1" applyAlignment="1" applyProtection="1">
      <alignment horizontal="center" vertical="center"/>
      <protection/>
    </xf>
    <xf numFmtId="49" fontId="14" fillId="8" borderId="41" xfId="1167" applyFont="1" applyFill="1" applyBorder="1" applyAlignment="1" applyProtection="1">
      <alignment horizontal="center" vertical="center"/>
      <protection/>
    </xf>
    <xf numFmtId="49" fontId="14" fillId="0" borderId="14" xfId="1167" applyFont="1" applyBorder="1" applyAlignment="1" applyProtection="1">
      <alignment horizontal="center" vertical="center" wrapText="1"/>
      <protection/>
    </xf>
    <xf numFmtId="49" fontId="14" fillId="3" borderId="14" xfId="1167" applyNumberFormat="1" applyFont="1" applyFill="1" applyBorder="1" applyAlignment="1" applyProtection="1">
      <alignment horizontal="center" vertical="center" wrapText="1"/>
      <protection/>
    </xf>
    <xf numFmtId="49" fontId="0" fillId="22" borderId="33" xfId="1171" applyFont="1" applyFill="1" applyBorder="1" applyAlignment="1" applyProtection="1">
      <alignment horizontal="left" vertical="center"/>
      <protection locked="0"/>
    </xf>
    <xf numFmtId="49" fontId="16" fillId="22" borderId="33" xfId="872" applyNumberFormat="1" applyFill="1" applyBorder="1" applyAlignment="1" applyProtection="1">
      <alignment horizontal="left" vertical="center"/>
      <protection locked="0"/>
    </xf>
    <xf numFmtId="49" fontId="14" fillId="22" borderId="36" xfId="1171" applyFont="1" applyFill="1" applyBorder="1" applyAlignment="1" applyProtection="1">
      <alignment horizontal="left" vertical="center"/>
      <protection locked="0"/>
    </xf>
    <xf numFmtId="0" fontId="0" fillId="3" borderId="79" xfId="1178" applyNumberFormat="1" applyFont="1" applyFill="1" applyBorder="1" applyAlignment="1" applyProtection="1">
      <alignment horizontal="center" vertical="center" wrapText="1"/>
      <protection/>
    </xf>
    <xf numFmtId="0" fontId="0" fillId="3" borderId="80" xfId="1178" applyNumberFormat="1" applyFont="1" applyFill="1" applyBorder="1" applyAlignment="1" applyProtection="1">
      <alignment horizontal="center" vertical="center" wrapText="1"/>
      <protection/>
    </xf>
    <xf numFmtId="0" fontId="14" fillId="30" borderId="81" xfId="1173" applyFont="1" applyFill="1" applyBorder="1" applyAlignment="1" applyProtection="1">
      <alignment horizontal="center" vertical="center" wrapText="1"/>
      <protection/>
    </xf>
    <xf numFmtId="0" fontId="14" fillId="30" borderId="62" xfId="1173" applyFont="1" applyFill="1" applyBorder="1" applyAlignment="1" applyProtection="1">
      <alignment horizontal="center" vertical="center" wrapText="1"/>
      <protection/>
    </xf>
    <xf numFmtId="0" fontId="14" fillId="30" borderId="32" xfId="1173" applyFont="1" applyFill="1" applyBorder="1" applyAlignment="1" applyProtection="1">
      <alignment horizontal="center" vertical="center" wrapText="1"/>
      <protection/>
    </xf>
    <xf numFmtId="0" fontId="14" fillId="30" borderId="41" xfId="1173" applyFont="1" applyFill="1" applyBorder="1" applyAlignment="1" applyProtection="1">
      <alignment horizontal="center" vertical="center" wrapText="1"/>
      <protection/>
    </xf>
    <xf numFmtId="0" fontId="14" fillId="30" borderId="20" xfId="1173" applyFont="1" applyFill="1" applyBorder="1" applyAlignment="1" applyProtection="1">
      <alignment horizontal="right" vertical="center" wrapText="1"/>
      <protection/>
    </xf>
    <xf numFmtId="0" fontId="14" fillId="8" borderId="42" xfId="1173" applyFont="1" applyFill="1" applyBorder="1" applyAlignment="1" applyProtection="1">
      <alignment horizontal="center" vertical="center" wrapText="1"/>
      <protection/>
    </xf>
    <xf numFmtId="0" fontId="14" fillId="8" borderId="82" xfId="1173" applyFont="1" applyFill="1" applyBorder="1" applyAlignment="1" applyProtection="1">
      <alignment horizontal="center" vertical="center" wrapText="1"/>
      <protection/>
    </xf>
    <xf numFmtId="0" fontId="14" fillId="8" borderId="80" xfId="1173" applyFont="1" applyFill="1" applyBorder="1" applyAlignment="1" applyProtection="1">
      <alignment horizontal="center" vertical="center" wrapText="1"/>
      <protection/>
    </xf>
    <xf numFmtId="0" fontId="14" fillId="30" borderId="16" xfId="1173" applyFont="1" applyFill="1" applyBorder="1" applyAlignment="1" applyProtection="1">
      <alignment horizontal="center" vertical="center" wrapText="1"/>
      <protection/>
    </xf>
    <xf numFmtId="0" fontId="14" fillId="30" borderId="38" xfId="1173" applyFont="1" applyFill="1" applyBorder="1" applyAlignment="1" applyProtection="1">
      <alignment horizontal="center" vertical="center" wrapText="1"/>
      <protection/>
    </xf>
    <xf numFmtId="0" fontId="14" fillId="3" borderId="23" xfId="1173" applyFont="1" applyFill="1" applyBorder="1" applyAlignment="1" applyProtection="1">
      <alignment horizontal="center" vertical="center" wrapText="1"/>
      <protection/>
    </xf>
    <xf numFmtId="0" fontId="14" fillId="3" borderId="35" xfId="1173" applyFont="1" applyFill="1" applyBorder="1" applyAlignment="1" applyProtection="1">
      <alignment horizontal="center" vertical="center" wrapText="1"/>
      <protection/>
    </xf>
    <xf numFmtId="0" fontId="14" fillId="8" borderId="42" xfId="1164" applyFont="1" applyFill="1" applyBorder="1" applyAlignment="1" applyProtection="1">
      <alignment horizontal="center" vertical="center" wrapText="1"/>
      <protection/>
    </xf>
    <xf numFmtId="0" fontId="14" fillId="8" borderId="82" xfId="1164" applyFont="1" applyFill="1" applyBorder="1" applyAlignment="1" applyProtection="1">
      <alignment horizontal="center" vertical="center" wrapText="1"/>
      <protection/>
    </xf>
    <xf numFmtId="0" fontId="14" fillId="8" borderId="80" xfId="1164" applyFont="1" applyFill="1" applyBorder="1" applyAlignment="1" applyProtection="1">
      <alignment horizontal="center" vertical="center" wrapText="1"/>
      <protection/>
    </xf>
    <xf numFmtId="0" fontId="58" fillId="30" borderId="0" xfId="1164" applyFont="1" applyFill="1" applyBorder="1" applyAlignment="1" applyProtection="1">
      <alignment horizontal="left" vertical="center" wrapText="1"/>
      <protection/>
    </xf>
    <xf numFmtId="0" fontId="58" fillId="30" borderId="15" xfId="1164" applyFont="1" applyFill="1" applyBorder="1" applyAlignment="1" applyProtection="1">
      <alignment horizontal="left" vertical="center" wrapText="1"/>
      <protection/>
    </xf>
    <xf numFmtId="0" fontId="0" fillId="31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0" fontId="14" fillId="30" borderId="47" xfId="0" applyNumberFormat="1" applyFont="1" applyFill="1" applyBorder="1" applyAlignment="1" applyProtection="1">
      <alignment horizontal="center" vertical="center" wrapText="1"/>
      <protection/>
    </xf>
    <xf numFmtId="49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30" borderId="53" xfId="0" applyNumberFormat="1" applyFont="1" applyFill="1" applyBorder="1" applyAlignment="1" applyProtection="1">
      <alignment vertical="center" wrapText="1"/>
      <protection/>
    </xf>
    <xf numFmtId="0" fontId="22" fillId="34" borderId="83" xfId="872" applyFont="1" applyFill="1" applyBorder="1" applyAlignment="1" applyProtection="1">
      <alignment horizontal="center" vertical="center" wrapText="1"/>
      <protection/>
    </xf>
    <xf numFmtId="0" fontId="22" fillId="34" borderId="84" xfId="872" applyFont="1" applyFill="1" applyBorder="1" applyAlignment="1" applyProtection="1">
      <alignment horizontal="center" vertical="center" wrapText="1"/>
      <protection/>
    </xf>
    <xf numFmtId="0" fontId="0" fillId="8" borderId="52" xfId="0" applyNumberFormat="1" applyFont="1" applyFill="1" applyBorder="1" applyAlignment="1" applyProtection="1">
      <alignment horizontal="center" vertical="center" wrapText="1"/>
      <protection/>
    </xf>
    <xf numFmtId="0" fontId="0" fillId="8" borderId="43" xfId="0" applyNumberFormat="1" applyFont="1" applyFill="1" applyBorder="1" applyAlignment="1" applyProtection="1">
      <alignment horizontal="center" vertical="center" wrapText="1"/>
      <protection/>
    </xf>
    <xf numFmtId="0" fontId="0" fillId="8" borderId="85" xfId="0" applyNumberFormat="1" applyFont="1" applyFill="1" applyBorder="1" applyAlignment="1" applyProtection="1">
      <alignment horizontal="center" vertical="center" wrapText="1"/>
      <protection/>
    </xf>
    <xf numFmtId="49" fontId="0" fillId="30" borderId="22" xfId="0" applyNumberFormat="1" applyFont="1" applyFill="1" applyBorder="1" applyAlignment="1" applyProtection="1">
      <alignment horizontal="left" vertical="center" indent="1"/>
      <protection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14" fillId="8" borderId="86" xfId="0" applyNumberFormat="1" applyFont="1" applyFill="1" applyBorder="1" applyAlignment="1" applyProtection="1">
      <alignment horizontal="center" vertical="center" wrapText="1"/>
      <protection/>
    </xf>
    <xf numFmtId="0" fontId="14" fillId="8" borderId="87" xfId="0" applyNumberFormat="1" applyFont="1" applyFill="1" applyBorder="1" applyAlignment="1" applyProtection="1">
      <alignment horizontal="center" vertical="center" wrapText="1"/>
      <protection/>
    </xf>
    <xf numFmtId="0" fontId="14" fillId="8" borderId="84" xfId="0" applyNumberFormat="1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60" fillId="30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27" xfId="0" applyNumberFormat="1" applyFont="1" applyFill="1" applyBorder="1" applyAlignment="1" applyProtection="1">
      <alignment horizontal="left" vertical="center" wrapText="1"/>
      <protection/>
    </xf>
    <xf numFmtId="0" fontId="14" fillId="30" borderId="15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72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14" fillId="4" borderId="65" xfId="0" applyNumberFormat="1" applyFont="1" applyFill="1" applyBorder="1" applyAlignment="1" applyProtection="1">
      <alignment horizontal="center" vertical="center"/>
      <protection/>
    </xf>
    <xf numFmtId="0" fontId="14" fillId="4" borderId="66" xfId="0" applyNumberFormat="1" applyFont="1" applyFill="1" applyBorder="1" applyAlignment="1" applyProtection="1">
      <alignment horizontal="center" vertical="center"/>
      <protection/>
    </xf>
    <xf numFmtId="0" fontId="14" fillId="4" borderId="67" xfId="0" applyNumberFormat="1" applyFont="1" applyFill="1" applyBorder="1" applyAlignment="1" applyProtection="1">
      <alignment horizontal="center" vertical="center"/>
      <protection/>
    </xf>
    <xf numFmtId="0" fontId="0" fillId="4" borderId="76" xfId="0" applyNumberFormat="1" applyFont="1" applyFill="1" applyBorder="1" applyAlignment="1" applyProtection="1">
      <alignment horizontal="center" vertical="center"/>
      <protection/>
    </xf>
    <xf numFmtId="0" fontId="0" fillId="4" borderId="77" xfId="0" applyNumberFormat="1" applyFont="1" applyFill="1" applyBorder="1" applyAlignment="1" applyProtection="1">
      <alignment horizontal="center" vertical="center"/>
      <protection/>
    </xf>
    <xf numFmtId="0" fontId="0" fillId="4" borderId="78" xfId="0" applyNumberFormat="1" applyFont="1" applyFill="1" applyBorder="1" applyAlignment="1" applyProtection="1">
      <alignment horizontal="center" vertical="center"/>
      <protection/>
    </xf>
    <xf numFmtId="0" fontId="14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74" xfId="0" applyNumberFormat="1" applyFont="1" applyFill="1" applyBorder="1" applyAlignment="1" applyProtection="1">
      <alignment horizontal="center" vertical="center" wrapText="1"/>
      <protection/>
    </xf>
    <xf numFmtId="0" fontId="14" fillId="0" borderId="75" xfId="0" applyNumberFormat="1" applyFont="1" applyFill="1" applyBorder="1" applyAlignment="1" applyProtection="1">
      <alignment horizontal="center" vertical="center" wrapText="1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3" xfId="1168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8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14" fillId="8" borderId="33" xfId="1168" applyNumberFormat="1" applyFont="1" applyFill="1" applyBorder="1" applyAlignment="1" applyProtection="1">
      <alignment horizontal="center" vertical="center" wrapText="1"/>
      <protection/>
    </xf>
    <xf numFmtId="49" fontId="14" fillId="8" borderId="36" xfId="1168" applyNumberFormat="1" applyFont="1" applyFill="1" applyBorder="1" applyAlignment="1" applyProtection="1">
      <alignment horizontal="center" vertical="center" wrapText="1"/>
      <protection/>
    </xf>
    <xf numFmtId="49" fontId="14" fillId="8" borderId="41" xfId="1168" applyNumberFormat="1" applyFont="1" applyFill="1" applyBorder="1" applyAlignment="1" applyProtection="1">
      <alignment horizontal="center" vertical="center" wrapText="1"/>
      <protection/>
    </xf>
    <xf numFmtId="49" fontId="0" fillId="31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8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8" applyNumberFormat="1" applyFont="1" applyFill="1" applyBorder="1" applyAlignment="1" applyProtection="1">
      <alignment horizontal="center" vertical="center" wrapText="1"/>
      <protection/>
    </xf>
    <xf numFmtId="49" fontId="0" fillId="3" borderId="27" xfId="1168" applyNumberFormat="1" applyFont="1" applyFill="1" applyBorder="1" applyAlignment="1" applyProtection="1">
      <alignment horizontal="center" vertical="center" wrapText="1"/>
      <protection/>
    </xf>
    <xf numFmtId="49" fontId="0" fillId="3" borderId="38" xfId="1168" applyNumberFormat="1" applyFont="1" applyFill="1" applyBorder="1" applyAlignment="1" applyProtection="1">
      <alignment horizontal="center" vertical="center" wrapText="1"/>
      <protection/>
    </xf>
    <xf numFmtId="49" fontId="17" fillId="0" borderId="14" xfId="1168" applyNumberFormat="1" applyFont="1" applyBorder="1" applyAlignment="1" applyProtection="1">
      <alignment horizontal="center" vertical="center" wrapText="1"/>
      <protection/>
    </xf>
    <xf numFmtId="49" fontId="0" fillId="22" borderId="2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61" xfId="1168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8" applyNumberFormat="1" applyFont="1" applyBorder="1" applyAlignment="1" applyProtection="1">
      <alignment horizontal="center" vertical="center" wrapText="1"/>
      <protection/>
    </xf>
    <xf numFmtId="49" fontId="14" fillId="0" borderId="38" xfId="1168" applyNumberFormat="1" applyFont="1" applyBorder="1" applyAlignment="1" applyProtection="1">
      <alignment horizontal="center" vertical="center" wrapText="1"/>
      <protection/>
    </xf>
    <xf numFmtId="49" fontId="17" fillId="3" borderId="16" xfId="1168" applyNumberFormat="1" applyFont="1" applyFill="1" applyBorder="1" applyAlignment="1" applyProtection="1">
      <alignment horizontal="center" vertical="center" wrapText="1"/>
      <protection/>
    </xf>
    <xf numFmtId="49" fontId="17" fillId="3" borderId="27" xfId="1168" applyNumberFormat="1" applyFont="1" applyFill="1" applyBorder="1" applyAlignment="1" applyProtection="1">
      <alignment horizontal="center" vertical="center" wrapText="1"/>
      <protection/>
    </xf>
    <xf numFmtId="49" fontId="17" fillId="3" borderId="38" xfId="1168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8" applyNumberFormat="1" applyFont="1" applyFill="1" applyBorder="1" applyAlignment="1" applyProtection="1">
      <alignment horizontal="center" vertical="center" wrapText="1"/>
      <protection/>
    </xf>
    <xf numFmtId="49" fontId="0" fillId="30" borderId="18" xfId="1168" applyNumberFormat="1" applyFont="1" applyFill="1" applyBorder="1" applyAlignment="1" applyProtection="1">
      <alignment horizontal="center" vertical="center" wrapText="1"/>
      <protection/>
    </xf>
    <xf numFmtId="49" fontId="17" fillId="22" borderId="33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36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8" applyNumberFormat="1" applyFont="1" applyFill="1" applyBorder="1" applyAlignment="1" applyProtection="1">
      <alignment horizontal="center" vertical="center" wrapText="1"/>
      <protection/>
    </xf>
    <xf numFmtId="49" fontId="17" fillId="3" borderId="47" xfId="1168" applyNumberFormat="1" applyFont="1" applyFill="1" applyBorder="1" applyAlignment="1" applyProtection="1">
      <alignment horizontal="center" vertical="center" wrapText="1"/>
      <protection/>
    </xf>
    <xf numFmtId="49" fontId="17" fillId="3" borderId="50" xfId="1168" applyNumberFormat="1" applyFont="1" applyFill="1" applyBorder="1" applyAlignment="1" applyProtection="1">
      <alignment horizontal="center" vertical="center" wrapText="1"/>
      <protection/>
    </xf>
    <xf numFmtId="49" fontId="17" fillId="0" borderId="33" xfId="1168" applyNumberFormat="1" applyFont="1" applyBorder="1" applyAlignment="1" applyProtection="1">
      <alignment horizontal="center" vertical="center" wrapText="1"/>
      <protection/>
    </xf>
    <xf numFmtId="49" fontId="17" fillId="0" borderId="36" xfId="1168" applyNumberFormat="1" applyFont="1" applyBorder="1" applyAlignment="1" applyProtection="1">
      <alignment horizontal="center" vertical="center" wrapText="1"/>
      <protection/>
    </xf>
    <xf numFmtId="49" fontId="17" fillId="0" borderId="40" xfId="1168" applyNumberFormat="1" applyFont="1" applyBorder="1" applyAlignment="1" applyProtection="1">
      <alignment horizontal="center" vertical="center" wrapText="1"/>
      <protection/>
    </xf>
    <xf numFmtId="49" fontId="0" fillId="22" borderId="88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8" applyNumberFormat="1" applyFont="1" applyFill="1" applyBorder="1" applyAlignment="1" applyProtection="1">
      <alignment horizontal="center" vertical="center" wrapText="1"/>
      <protection locked="0"/>
    </xf>
    <xf numFmtId="0" fontId="17" fillId="22" borderId="33" xfId="1168" applyNumberFormat="1" applyFont="1" applyFill="1" applyBorder="1" applyAlignment="1" applyProtection="1">
      <alignment horizontal="left" vertical="center" wrapText="1"/>
      <protection locked="0"/>
    </xf>
    <xf numFmtId="0" fontId="17" fillId="22" borderId="36" xfId="1168" applyNumberFormat="1" applyFont="1" applyFill="1" applyBorder="1" applyAlignment="1" applyProtection="1">
      <alignment horizontal="left" vertical="center" wrapText="1"/>
      <protection locked="0"/>
    </xf>
    <xf numFmtId="0" fontId="17" fillId="22" borderId="40" xfId="1168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8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8" applyNumberFormat="1" applyFont="1" applyFill="1" applyBorder="1" applyAlignment="1" applyProtection="1">
      <alignment horizontal="center" vertical="center" wrapText="1"/>
      <protection locked="0"/>
    </xf>
  </cellXfs>
  <cellStyles count="1373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Гиперссылка_JKH.OPEN.INFO.HVS(v3.5)_цены161210" xfId="875"/>
    <cellStyle name="Гиперссылка_TR.TARIFF.AUTO.P.M.2.16" xfId="876"/>
    <cellStyle name="ДАТА" xfId="877"/>
    <cellStyle name="ДАТА 2" xfId="878"/>
    <cellStyle name="ДАТА 3" xfId="879"/>
    <cellStyle name="ДАТА 4" xfId="880"/>
    <cellStyle name="ДАТА 5" xfId="881"/>
    <cellStyle name="ДАТА 6" xfId="882"/>
    <cellStyle name="ДАТА 7" xfId="883"/>
    <cellStyle name="ДАТА 8" xfId="884"/>
    <cellStyle name="ДАТА_1" xfId="885"/>
    <cellStyle name="Currency" xfId="886"/>
    <cellStyle name="Currency [0]" xfId="887"/>
    <cellStyle name="Денежный 2" xfId="888"/>
    <cellStyle name="Заголовок" xfId="889"/>
    <cellStyle name="Заголовок 1" xfId="890"/>
    <cellStyle name="Заголовок 1 2" xfId="891"/>
    <cellStyle name="Заголовок 1 2 2" xfId="892"/>
    <cellStyle name="Заголовок 1 2_46EE.2011(v1.0)" xfId="893"/>
    <cellStyle name="Заголовок 1 3" xfId="894"/>
    <cellStyle name="Заголовок 1 3 2" xfId="895"/>
    <cellStyle name="Заголовок 1 3_46EE.2011(v1.0)" xfId="896"/>
    <cellStyle name="Заголовок 1 4" xfId="897"/>
    <cellStyle name="Заголовок 1 4 2" xfId="898"/>
    <cellStyle name="Заголовок 1 4_46EE.2011(v1.0)" xfId="899"/>
    <cellStyle name="Заголовок 1 5" xfId="900"/>
    <cellStyle name="Заголовок 1 5 2" xfId="901"/>
    <cellStyle name="Заголовок 1 5_46EE.2011(v1.0)" xfId="902"/>
    <cellStyle name="Заголовок 1 6" xfId="903"/>
    <cellStyle name="Заголовок 1 6 2" xfId="904"/>
    <cellStyle name="Заголовок 1 6_46EE.2011(v1.0)" xfId="905"/>
    <cellStyle name="Заголовок 1 7" xfId="906"/>
    <cellStyle name="Заголовок 1 7 2" xfId="907"/>
    <cellStyle name="Заголовок 1 7_46EE.2011(v1.0)" xfId="908"/>
    <cellStyle name="Заголовок 1 8" xfId="909"/>
    <cellStyle name="Заголовок 1 8 2" xfId="910"/>
    <cellStyle name="Заголовок 1 8_46EE.2011(v1.0)" xfId="911"/>
    <cellStyle name="Заголовок 1 9" xfId="912"/>
    <cellStyle name="Заголовок 1 9 2" xfId="913"/>
    <cellStyle name="Заголовок 1 9_46EE.2011(v1.0)" xfId="914"/>
    <cellStyle name="Заголовок 2" xfId="915"/>
    <cellStyle name="Заголовок 2 2" xfId="916"/>
    <cellStyle name="Заголовок 2 2 2" xfId="917"/>
    <cellStyle name="Заголовок 2 2_46EE.2011(v1.0)" xfId="918"/>
    <cellStyle name="Заголовок 2 3" xfId="919"/>
    <cellStyle name="Заголовок 2 3 2" xfId="920"/>
    <cellStyle name="Заголовок 2 3_46EE.2011(v1.0)" xfId="921"/>
    <cellStyle name="Заголовок 2 4" xfId="922"/>
    <cellStyle name="Заголовок 2 4 2" xfId="923"/>
    <cellStyle name="Заголовок 2 4_46EE.2011(v1.0)" xfId="924"/>
    <cellStyle name="Заголовок 2 5" xfId="925"/>
    <cellStyle name="Заголовок 2 5 2" xfId="926"/>
    <cellStyle name="Заголовок 2 5_46EE.2011(v1.0)" xfId="927"/>
    <cellStyle name="Заголовок 2 6" xfId="928"/>
    <cellStyle name="Заголовок 2 6 2" xfId="929"/>
    <cellStyle name="Заголовок 2 6_46EE.2011(v1.0)" xfId="930"/>
    <cellStyle name="Заголовок 2 7" xfId="931"/>
    <cellStyle name="Заголовок 2 7 2" xfId="932"/>
    <cellStyle name="Заголовок 2 7_46EE.2011(v1.0)" xfId="933"/>
    <cellStyle name="Заголовок 2 8" xfId="934"/>
    <cellStyle name="Заголовок 2 8 2" xfId="935"/>
    <cellStyle name="Заголовок 2 8_46EE.2011(v1.0)" xfId="936"/>
    <cellStyle name="Заголовок 2 9" xfId="937"/>
    <cellStyle name="Заголовок 2 9 2" xfId="938"/>
    <cellStyle name="Заголовок 2 9_46EE.2011(v1.0)" xfId="939"/>
    <cellStyle name="Заголовок 3" xfId="940"/>
    <cellStyle name="Заголовок 3 2" xfId="941"/>
    <cellStyle name="Заголовок 3 2 2" xfId="942"/>
    <cellStyle name="Заголовок 3 2_46EE.2011(v1.0)" xfId="943"/>
    <cellStyle name="Заголовок 3 3" xfId="944"/>
    <cellStyle name="Заголовок 3 3 2" xfId="945"/>
    <cellStyle name="Заголовок 3 3_46EE.2011(v1.0)" xfId="946"/>
    <cellStyle name="Заголовок 3 4" xfId="947"/>
    <cellStyle name="Заголовок 3 4 2" xfId="948"/>
    <cellStyle name="Заголовок 3 4_46EE.2011(v1.0)" xfId="949"/>
    <cellStyle name="Заголовок 3 5" xfId="950"/>
    <cellStyle name="Заголовок 3 5 2" xfId="951"/>
    <cellStyle name="Заголовок 3 5_46EE.2011(v1.0)" xfId="952"/>
    <cellStyle name="Заголовок 3 6" xfId="953"/>
    <cellStyle name="Заголовок 3 6 2" xfId="954"/>
    <cellStyle name="Заголовок 3 6_46EE.2011(v1.0)" xfId="955"/>
    <cellStyle name="Заголовок 3 7" xfId="956"/>
    <cellStyle name="Заголовок 3 7 2" xfId="957"/>
    <cellStyle name="Заголовок 3 7_46EE.2011(v1.0)" xfId="958"/>
    <cellStyle name="Заголовок 3 8" xfId="959"/>
    <cellStyle name="Заголовок 3 8 2" xfId="960"/>
    <cellStyle name="Заголовок 3 8_46EE.2011(v1.0)" xfId="961"/>
    <cellStyle name="Заголовок 3 9" xfId="962"/>
    <cellStyle name="Заголовок 3 9 2" xfId="963"/>
    <cellStyle name="Заголовок 3 9_46EE.2011(v1.0)" xfId="964"/>
    <cellStyle name="Заголовок 4" xfId="965"/>
    <cellStyle name="Заголовок 4 2" xfId="966"/>
    <cellStyle name="Заголовок 4 2 2" xfId="967"/>
    <cellStyle name="Заголовок 4 3" xfId="968"/>
    <cellStyle name="Заголовок 4 3 2" xfId="969"/>
    <cellStyle name="Заголовок 4 4" xfId="970"/>
    <cellStyle name="Заголовок 4 4 2" xfId="971"/>
    <cellStyle name="Заголовок 4 5" xfId="972"/>
    <cellStyle name="Заголовок 4 5 2" xfId="973"/>
    <cellStyle name="Заголовок 4 6" xfId="974"/>
    <cellStyle name="Заголовок 4 6 2" xfId="975"/>
    <cellStyle name="Заголовок 4 7" xfId="976"/>
    <cellStyle name="Заголовок 4 7 2" xfId="977"/>
    <cellStyle name="Заголовок 4 8" xfId="978"/>
    <cellStyle name="Заголовок 4 8 2" xfId="979"/>
    <cellStyle name="Заголовок 4 9" xfId="980"/>
    <cellStyle name="Заголовок 4 9 2" xfId="981"/>
    <cellStyle name="ЗАГОЛОВОК1" xfId="982"/>
    <cellStyle name="ЗАГОЛОВОК2" xfId="983"/>
    <cellStyle name="ЗаголовокСтолбца" xfId="984"/>
    <cellStyle name="Защитный" xfId="985"/>
    <cellStyle name="Значение" xfId="986"/>
    <cellStyle name="Зоголовок" xfId="987"/>
    <cellStyle name="Итог" xfId="988"/>
    <cellStyle name="Итог 2" xfId="989"/>
    <cellStyle name="Итог 2 2" xfId="990"/>
    <cellStyle name="Итог 2_46EE.2011(v1.0)" xfId="991"/>
    <cellStyle name="Итог 3" xfId="992"/>
    <cellStyle name="Итог 3 2" xfId="993"/>
    <cellStyle name="Итог 3_46EE.2011(v1.0)" xfId="994"/>
    <cellStyle name="Итог 4" xfId="995"/>
    <cellStyle name="Итог 4 2" xfId="996"/>
    <cellStyle name="Итог 4_46EE.2011(v1.0)" xfId="997"/>
    <cellStyle name="Итог 5" xfId="998"/>
    <cellStyle name="Итог 5 2" xfId="999"/>
    <cellStyle name="Итог 5_46EE.2011(v1.0)" xfId="1000"/>
    <cellStyle name="Итог 6" xfId="1001"/>
    <cellStyle name="Итог 6 2" xfId="1002"/>
    <cellStyle name="Итог 6_46EE.2011(v1.0)" xfId="1003"/>
    <cellStyle name="Итог 7" xfId="1004"/>
    <cellStyle name="Итог 7 2" xfId="1005"/>
    <cellStyle name="Итог 7_46EE.2011(v1.0)" xfId="1006"/>
    <cellStyle name="Итог 8" xfId="1007"/>
    <cellStyle name="Итог 8 2" xfId="1008"/>
    <cellStyle name="Итог 8_46EE.2011(v1.0)" xfId="1009"/>
    <cellStyle name="Итог 9" xfId="1010"/>
    <cellStyle name="Итог 9 2" xfId="1011"/>
    <cellStyle name="Итог 9_46EE.2011(v1.0)" xfId="1012"/>
    <cellStyle name="Итого" xfId="1013"/>
    <cellStyle name="ИТОГОВЫЙ" xfId="1014"/>
    <cellStyle name="ИТОГОВЫЙ 2" xfId="1015"/>
    <cellStyle name="ИТОГОВЫЙ 3" xfId="1016"/>
    <cellStyle name="ИТОГОВЫЙ 4" xfId="1017"/>
    <cellStyle name="ИТОГОВЫЙ 5" xfId="1018"/>
    <cellStyle name="ИТОГОВЫЙ 6" xfId="1019"/>
    <cellStyle name="ИТОГОВЫЙ 7" xfId="1020"/>
    <cellStyle name="ИТОГОВЫЙ 8" xfId="1021"/>
    <cellStyle name="ИТОГОВЫЙ_1" xfId="1022"/>
    <cellStyle name="Контрольная ячейка" xfId="1023"/>
    <cellStyle name="Контрольная ячейка 2" xfId="1024"/>
    <cellStyle name="Контрольная ячейка 2 2" xfId="1025"/>
    <cellStyle name="Контрольная ячейка 2_46EE.2011(v1.0)" xfId="1026"/>
    <cellStyle name="Контрольная ячейка 3" xfId="1027"/>
    <cellStyle name="Контрольная ячейка 3 2" xfId="1028"/>
    <cellStyle name="Контрольная ячейка 3_46EE.2011(v1.0)" xfId="1029"/>
    <cellStyle name="Контрольная ячейка 4" xfId="1030"/>
    <cellStyle name="Контрольная ячейка 4 2" xfId="1031"/>
    <cellStyle name="Контрольная ячейка 4_46EE.2011(v1.0)" xfId="1032"/>
    <cellStyle name="Контрольная ячейка 5" xfId="1033"/>
    <cellStyle name="Контрольная ячейка 5 2" xfId="1034"/>
    <cellStyle name="Контрольная ячейка 5_46EE.2011(v1.0)" xfId="1035"/>
    <cellStyle name="Контрольная ячейка 6" xfId="1036"/>
    <cellStyle name="Контрольная ячейка 6 2" xfId="1037"/>
    <cellStyle name="Контрольная ячейка 6_46EE.2011(v1.0)" xfId="1038"/>
    <cellStyle name="Контрольная ячейка 7" xfId="1039"/>
    <cellStyle name="Контрольная ячейка 7 2" xfId="1040"/>
    <cellStyle name="Контрольная ячейка 7_46EE.2011(v1.0)" xfId="1041"/>
    <cellStyle name="Контрольная ячейка 8" xfId="1042"/>
    <cellStyle name="Контрольная ячейка 8 2" xfId="1043"/>
    <cellStyle name="Контрольная ячейка 8_46EE.2011(v1.0)" xfId="1044"/>
    <cellStyle name="Контрольная ячейка 9" xfId="1045"/>
    <cellStyle name="Контрольная ячейка 9 2" xfId="1046"/>
    <cellStyle name="Контрольная ячейка 9_46EE.2011(v1.0)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Мой заголовок" xfId="1095"/>
    <cellStyle name="Мой заголовок листа" xfId="1096"/>
    <cellStyle name="назв фил" xfId="1097"/>
    <cellStyle name="Название" xfId="1098"/>
    <cellStyle name="Название 2" xfId="1099"/>
    <cellStyle name="Название 2 2" xfId="1100"/>
    <cellStyle name="Название 3" xfId="1101"/>
    <cellStyle name="Название 3 2" xfId="1102"/>
    <cellStyle name="Название 4" xfId="1103"/>
    <cellStyle name="Название 4 2" xfId="1104"/>
    <cellStyle name="Название 5" xfId="1105"/>
    <cellStyle name="Название 5 2" xfId="1106"/>
    <cellStyle name="Название 6" xfId="1107"/>
    <cellStyle name="Название 6 2" xfId="1108"/>
    <cellStyle name="Название 7" xfId="1109"/>
    <cellStyle name="Название 7 2" xfId="1110"/>
    <cellStyle name="Название 8" xfId="1111"/>
    <cellStyle name="Название 8 2" xfId="1112"/>
    <cellStyle name="Название 9" xfId="1113"/>
    <cellStyle name="Название 9 2" xfId="1114"/>
    <cellStyle name="Нейтральный" xfId="1115"/>
    <cellStyle name="Нейтральный 2" xfId="1116"/>
    <cellStyle name="Нейтральный 2 2" xfId="1117"/>
    <cellStyle name="Нейтральный 3" xfId="1118"/>
    <cellStyle name="Нейтральный 3 2" xfId="1119"/>
    <cellStyle name="Нейтральный 4" xfId="1120"/>
    <cellStyle name="Нейтральный 4 2" xfId="1121"/>
    <cellStyle name="Нейтральный 5" xfId="1122"/>
    <cellStyle name="Нейтральный 5 2" xfId="1123"/>
    <cellStyle name="Нейтральный 6" xfId="1124"/>
    <cellStyle name="Нейтральный 6 2" xfId="1125"/>
    <cellStyle name="Нейтральный 7" xfId="1126"/>
    <cellStyle name="Нейтральный 7 2" xfId="1127"/>
    <cellStyle name="Нейтральный 8" xfId="1128"/>
    <cellStyle name="Нейтральный 8 2" xfId="1129"/>
    <cellStyle name="Нейтральный 9" xfId="1130"/>
    <cellStyle name="Нейтральный 9 2" xfId="1131"/>
    <cellStyle name="Обычный 10" xfId="1132"/>
    <cellStyle name="Обычный 11" xfId="1133"/>
    <cellStyle name="Обычный 2" xfId="1134"/>
    <cellStyle name="Обычный 2 2" xfId="1135"/>
    <cellStyle name="Обычный 2 2 2" xfId="1136"/>
    <cellStyle name="Обычный 2 2_46EE.2011(v1.0)" xfId="1137"/>
    <cellStyle name="Обычный 2 3" xfId="1138"/>
    <cellStyle name="Обычный 2 3 2" xfId="1139"/>
    <cellStyle name="Обычный 2 3_46EE.2011(v1.0)" xfId="1140"/>
    <cellStyle name="Обычный 2 4" xfId="1141"/>
    <cellStyle name="Обычный 2 4 2" xfId="1142"/>
    <cellStyle name="Обычный 2 4_46EE.2011(v1.0)" xfId="1143"/>
    <cellStyle name="Обычный 2 5" xfId="1144"/>
    <cellStyle name="Обычный 2 5 2" xfId="1145"/>
    <cellStyle name="Обычный 2 5_46EE.2011(v1.0)" xfId="1146"/>
    <cellStyle name="Обычный 2 6" xfId="1147"/>
    <cellStyle name="Обычный 2 6 2" xfId="1148"/>
    <cellStyle name="Обычный 2 6_46EE.2011(v1.0)" xfId="1149"/>
    <cellStyle name="Обычный 2_1" xfId="1150"/>
    <cellStyle name="Обычный 3" xfId="1151"/>
    <cellStyle name="Обычный 4" xfId="1152"/>
    <cellStyle name="Обычный 4 2" xfId="1153"/>
    <cellStyle name="Обычный 4_EE.20.MET.SVOD.2.73_v0.1" xfId="1154"/>
    <cellStyle name="Обычный 5" xfId="1155"/>
    <cellStyle name="Обычный 6" xfId="1156"/>
    <cellStyle name="Обычный 7" xfId="1157"/>
    <cellStyle name="Обычный 8" xfId="1158"/>
    <cellStyle name="Обычный 9" xfId="1159"/>
    <cellStyle name="Обычный_BALANCE.VODOSN.2008YEAR_JKK.33.VS.1.77" xfId="1160"/>
    <cellStyle name="Обычный_Forma_1" xfId="1161"/>
    <cellStyle name="Обычный_Forma_3" xfId="1162"/>
    <cellStyle name="Обычный_Forma_5" xfId="1163"/>
    <cellStyle name="Обычный_JKH.OPEN.INFO.HVS(v3.5)_цены161210" xfId="1164"/>
    <cellStyle name="Обычный_JKH.OPEN.INFO.PRICE.VO_v4.0(10.02.11)" xfId="1165"/>
    <cellStyle name="Обычный_OREP.JKH.POD.2010YEAR(v1.0)" xfId="1166"/>
    <cellStyle name="Обычный_OREP.JKH.POD.2010YEAR(v1.1)" xfId="1167"/>
    <cellStyle name="Обычный_POTR.EE(+PASPORT)" xfId="1168"/>
    <cellStyle name="Обычный_PREDEL.JKH.2010(v1.3)" xfId="1169"/>
    <cellStyle name="Обычный_PRIL1.ELECTR" xfId="1170"/>
    <cellStyle name="Обычный_PRIL4.JKU.7.28(04.03.2009)" xfId="1171"/>
    <cellStyle name="Обычный_TR.TARIFF.AUTO.P.M.2.16" xfId="1172"/>
    <cellStyle name="Обычный_ЖКУ_проект3" xfId="1173"/>
    <cellStyle name="Обычный_Книга2" xfId="1174"/>
    <cellStyle name="Обычный_Котёл Сбыты" xfId="1175"/>
    <cellStyle name="Обычный_Мониторинг инвестиций" xfId="1176"/>
    <cellStyle name="Обычный_ТС цены" xfId="1177"/>
    <cellStyle name="Обычный_форма 1 водопровод для орг" xfId="1178"/>
    <cellStyle name="Обычный_Форма 22 ЖКХ" xfId="1179"/>
    <cellStyle name="Followed Hyperlink" xfId="1180"/>
    <cellStyle name="Плохой" xfId="1181"/>
    <cellStyle name="Плохой 2" xfId="1182"/>
    <cellStyle name="Плохой 2 2" xfId="1183"/>
    <cellStyle name="Плохой 3" xfId="1184"/>
    <cellStyle name="Плохой 3 2" xfId="1185"/>
    <cellStyle name="Плохой 4" xfId="1186"/>
    <cellStyle name="Плохой 4 2" xfId="1187"/>
    <cellStyle name="Плохой 5" xfId="1188"/>
    <cellStyle name="Плохой 5 2" xfId="1189"/>
    <cellStyle name="Плохой 6" xfId="1190"/>
    <cellStyle name="Плохой 6 2" xfId="1191"/>
    <cellStyle name="Плохой 7" xfId="1192"/>
    <cellStyle name="Плохой 7 2" xfId="1193"/>
    <cellStyle name="Плохой 8" xfId="1194"/>
    <cellStyle name="Плохой 8 2" xfId="1195"/>
    <cellStyle name="Плохой 9" xfId="1196"/>
    <cellStyle name="Плохой 9 2" xfId="1197"/>
    <cellStyle name="По центру с переносом" xfId="1198"/>
    <cellStyle name="По ширине с переносом" xfId="1199"/>
    <cellStyle name="Поле ввода" xfId="1200"/>
    <cellStyle name="Пояснение" xfId="1201"/>
    <cellStyle name="Пояснение 2" xfId="1202"/>
    <cellStyle name="Пояснение 2 2" xfId="1203"/>
    <cellStyle name="Пояснение 3" xfId="1204"/>
    <cellStyle name="Пояснение 3 2" xfId="1205"/>
    <cellStyle name="Пояснение 4" xfId="1206"/>
    <cellStyle name="Пояснение 4 2" xfId="1207"/>
    <cellStyle name="Пояснение 5" xfId="1208"/>
    <cellStyle name="Пояснение 5 2" xfId="1209"/>
    <cellStyle name="Пояснение 6" xfId="1210"/>
    <cellStyle name="Пояснение 6 2" xfId="1211"/>
    <cellStyle name="Пояснение 7" xfId="1212"/>
    <cellStyle name="Пояснение 7 2" xfId="1213"/>
    <cellStyle name="Пояснение 8" xfId="1214"/>
    <cellStyle name="Пояснение 8 2" xfId="1215"/>
    <cellStyle name="Пояснение 9" xfId="1216"/>
    <cellStyle name="Пояснение 9 2" xfId="1217"/>
    <cellStyle name="Примечание" xfId="1218"/>
    <cellStyle name="Примечание 10" xfId="1219"/>
    <cellStyle name="Примечание 10 2" xfId="1220"/>
    <cellStyle name="Примечание 10_46EE.2011(v1.0)" xfId="1221"/>
    <cellStyle name="Примечание 11" xfId="1222"/>
    <cellStyle name="Примечание 11 2" xfId="1223"/>
    <cellStyle name="Примечание 11_46EE.2011(v1.0)" xfId="1224"/>
    <cellStyle name="Примечание 12" xfId="1225"/>
    <cellStyle name="Примечание 12 2" xfId="1226"/>
    <cellStyle name="Примечание 12_46EE.2011(v1.0)" xfId="1227"/>
    <cellStyle name="Примечание 2" xfId="1228"/>
    <cellStyle name="Примечание 2 2" xfId="1229"/>
    <cellStyle name="Примечание 2 3" xfId="1230"/>
    <cellStyle name="Примечание 2 4" xfId="1231"/>
    <cellStyle name="Примечание 2 5" xfId="1232"/>
    <cellStyle name="Примечание 2 6" xfId="1233"/>
    <cellStyle name="Примечание 2 7" xfId="1234"/>
    <cellStyle name="Примечание 2 8" xfId="1235"/>
    <cellStyle name="Примечание 2_46EE.2011(v1.0)" xfId="1236"/>
    <cellStyle name="Примечание 3" xfId="1237"/>
    <cellStyle name="Примечание 3 2" xfId="1238"/>
    <cellStyle name="Примечание 3 3" xfId="1239"/>
    <cellStyle name="Примечание 3 4" xfId="1240"/>
    <cellStyle name="Примечание 3 5" xfId="1241"/>
    <cellStyle name="Примечание 3 6" xfId="1242"/>
    <cellStyle name="Примечание 3 7" xfId="1243"/>
    <cellStyle name="Примечание 3 8" xfId="1244"/>
    <cellStyle name="Примечание 3_46EE.2011(v1.0)" xfId="1245"/>
    <cellStyle name="Примечание 4" xfId="1246"/>
    <cellStyle name="Примечание 4 2" xfId="1247"/>
    <cellStyle name="Примечание 4 3" xfId="1248"/>
    <cellStyle name="Примечание 4 4" xfId="1249"/>
    <cellStyle name="Примечание 4 5" xfId="1250"/>
    <cellStyle name="Примечание 4 6" xfId="1251"/>
    <cellStyle name="Примечание 4 7" xfId="1252"/>
    <cellStyle name="Примечание 4 8" xfId="1253"/>
    <cellStyle name="Примечание 4_46EE.2011(v1.0)" xfId="1254"/>
    <cellStyle name="Примечание 5" xfId="1255"/>
    <cellStyle name="Примечание 5 2" xfId="1256"/>
    <cellStyle name="Примечание 5 3" xfId="1257"/>
    <cellStyle name="Примечание 5 4" xfId="1258"/>
    <cellStyle name="Примечание 5 5" xfId="1259"/>
    <cellStyle name="Примечание 5 6" xfId="1260"/>
    <cellStyle name="Примечание 5 7" xfId="1261"/>
    <cellStyle name="Примечание 5 8" xfId="1262"/>
    <cellStyle name="Примечание 5_46EE.2011(v1.0)" xfId="1263"/>
    <cellStyle name="Примечание 6" xfId="1264"/>
    <cellStyle name="Примечание 6 2" xfId="1265"/>
    <cellStyle name="Примечание 6_46EE.2011(v1.0)" xfId="1266"/>
    <cellStyle name="Примечание 7" xfId="1267"/>
    <cellStyle name="Примечание 7 2" xfId="1268"/>
    <cellStyle name="Примечание 7_46EE.2011(v1.0)" xfId="1269"/>
    <cellStyle name="Примечание 8" xfId="1270"/>
    <cellStyle name="Примечание 8 2" xfId="1271"/>
    <cellStyle name="Примечание 8_46EE.2011(v1.0)" xfId="1272"/>
    <cellStyle name="Примечание 9" xfId="1273"/>
    <cellStyle name="Примечание 9 2" xfId="1274"/>
    <cellStyle name="Примечание 9_46EE.2011(v1.0)" xfId="1275"/>
    <cellStyle name="Percent" xfId="1276"/>
    <cellStyle name="Процентный 2" xfId="1277"/>
    <cellStyle name="Процентный 2 2" xfId="1278"/>
    <cellStyle name="Процентный 2 3" xfId="1279"/>
    <cellStyle name="Процентный 3" xfId="1280"/>
    <cellStyle name="Процентный 4" xfId="1281"/>
    <cellStyle name="Связанная ячейка" xfId="1282"/>
    <cellStyle name="Связанная ячейка 2" xfId="1283"/>
    <cellStyle name="Связанная ячейка 2 2" xfId="1284"/>
    <cellStyle name="Связанная ячейка 2_46EE.2011(v1.0)" xfId="1285"/>
    <cellStyle name="Связанная ячейка 3" xfId="1286"/>
    <cellStyle name="Связанная ячейка 3 2" xfId="1287"/>
    <cellStyle name="Связанная ячейка 3_46EE.2011(v1.0)" xfId="1288"/>
    <cellStyle name="Связанная ячейка 4" xfId="1289"/>
    <cellStyle name="Связанная ячейка 4 2" xfId="1290"/>
    <cellStyle name="Связанная ячейка 4_46EE.2011(v1.0)" xfId="1291"/>
    <cellStyle name="Связанная ячейка 5" xfId="1292"/>
    <cellStyle name="Связанная ячейка 5 2" xfId="1293"/>
    <cellStyle name="Связанная ячейка 5_46EE.2011(v1.0)" xfId="1294"/>
    <cellStyle name="Связанная ячейка 6" xfId="1295"/>
    <cellStyle name="Связанная ячейка 6 2" xfId="1296"/>
    <cellStyle name="Связанная ячейка 6_46EE.2011(v1.0)" xfId="1297"/>
    <cellStyle name="Связанная ячейка 7" xfId="1298"/>
    <cellStyle name="Связанная ячейка 7 2" xfId="1299"/>
    <cellStyle name="Связанная ячейка 7_46EE.2011(v1.0)" xfId="1300"/>
    <cellStyle name="Связанная ячейка 8" xfId="1301"/>
    <cellStyle name="Связанная ячейка 8 2" xfId="1302"/>
    <cellStyle name="Связанная ячейка 8_46EE.2011(v1.0)" xfId="1303"/>
    <cellStyle name="Связанная ячейка 9" xfId="1304"/>
    <cellStyle name="Связанная ячейка 9 2" xfId="1305"/>
    <cellStyle name="Связанная ячейка 9_46EE.2011(v1.0)" xfId="1306"/>
    <cellStyle name="Стиль 1" xfId="1307"/>
    <cellStyle name="Стиль 1 2" xfId="1308"/>
    <cellStyle name="ТЕКСТ" xfId="1309"/>
    <cellStyle name="ТЕКСТ 2" xfId="1310"/>
    <cellStyle name="ТЕКСТ 3" xfId="1311"/>
    <cellStyle name="ТЕКСТ 4" xfId="1312"/>
    <cellStyle name="ТЕКСТ 5" xfId="1313"/>
    <cellStyle name="ТЕКСТ 6" xfId="1314"/>
    <cellStyle name="ТЕКСТ 7" xfId="1315"/>
    <cellStyle name="ТЕКСТ 8" xfId="1316"/>
    <cellStyle name="Текст предупреждения" xfId="1317"/>
    <cellStyle name="Текст предупреждения 2" xfId="1318"/>
    <cellStyle name="Текст предупреждения 2 2" xfId="1319"/>
    <cellStyle name="Текст предупреждения 3" xfId="1320"/>
    <cellStyle name="Текст предупреждения 3 2" xfId="1321"/>
    <cellStyle name="Текст предупреждения 4" xfId="1322"/>
    <cellStyle name="Текст предупреждения 4 2" xfId="1323"/>
    <cellStyle name="Текст предупреждения 5" xfId="1324"/>
    <cellStyle name="Текст предупреждения 5 2" xfId="1325"/>
    <cellStyle name="Текст предупреждения 6" xfId="1326"/>
    <cellStyle name="Текст предупреждения 6 2" xfId="1327"/>
    <cellStyle name="Текст предупреждения 7" xfId="1328"/>
    <cellStyle name="Текст предупреждения 7 2" xfId="1329"/>
    <cellStyle name="Текст предупреждения 8" xfId="1330"/>
    <cellStyle name="Текст предупреждения 8 2" xfId="1331"/>
    <cellStyle name="Текст предупреждения 9" xfId="1332"/>
    <cellStyle name="Текст предупреждения 9 2" xfId="1333"/>
    <cellStyle name="Текстовый" xfId="1334"/>
    <cellStyle name="Текстовый 2" xfId="1335"/>
    <cellStyle name="Текстовый 3" xfId="1336"/>
    <cellStyle name="Текстовый 4" xfId="1337"/>
    <cellStyle name="Текстовый 5" xfId="1338"/>
    <cellStyle name="Текстовый 6" xfId="1339"/>
    <cellStyle name="Текстовый 7" xfId="1340"/>
    <cellStyle name="Текстовый 8" xfId="1341"/>
    <cellStyle name="Текстовый_1" xfId="1342"/>
    <cellStyle name="Тысячи [0]_22гк" xfId="1343"/>
    <cellStyle name="Тысячи_22гк" xfId="1344"/>
    <cellStyle name="ФИКСИРОВАННЫЙ" xfId="1345"/>
    <cellStyle name="ФИКСИРОВАННЫЙ 2" xfId="1346"/>
    <cellStyle name="ФИКСИРОВАННЫЙ 3" xfId="1347"/>
    <cellStyle name="ФИКСИРОВАННЫЙ 4" xfId="1348"/>
    <cellStyle name="ФИКСИРОВАННЫЙ 5" xfId="1349"/>
    <cellStyle name="ФИКСИРОВАННЫЙ 6" xfId="1350"/>
    <cellStyle name="ФИКСИРОВАННЫЙ 7" xfId="1351"/>
    <cellStyle name="ФИКСИРОВАННЫЙ 8" xfId="1352"/>
    <cellStyle name="ФИКСИРОВАННЫЙ_1" xfId="1353"/>
    <cellStyle name="Comma" xfId="1354"/>
    <cellStyle name="Comma [0]" xfId="1355"/>
    <cellStyle name="Финансовый 2" xfId="1356"/>
    <cellStyle name="Финансовый 2 2" xfId="1357"/>
    <cellStyle name="Финансовый 2_46EE.2011(v1.0)" xfId="1358"/>
    <cellStyle name="Финансовый 3" xfId="1359"/>
    <cellStyle name="Формула" xfId="1360"/>
    <cellStyle name="Формула 2" xfId="1361"/>
    <cellStyle name="Формула_A РТ 2009 Рязаньэнерго" xfId="1362"/>
    <cellStyle name="ФормулаВБ" xfId="1363"/>
    <cellStyle name="ФормулаНаКонтроль" xfId="1364"/>
    <cellStyle name="Хороший" xfId="1365"/>
    <cellStyle name="Хороший 2" xfId="1366"/>
    <cellStyle name="Хороший 2 2" xfId="1367"/>
    <cellStyle name="Хороший 3" xfId="1368"/>
    <cellStyle name="Хороший 3 2" xfId="1369"/>
    <cellStyle name="Хороший 4" xfId="1370"/>
    <cellStyle name="Хороший 4 2" xfId="1371"/>
    <cellStyle name="Хороший 5" xfId="1372"/>
    <cellStyle name="Хороший 5 2" xfId="1373"/>
    <cellStyle name="Хороший 6" xfId="1374"/>
    <cellStyle name="Хороший 6 2" xfId="1375"/>
    <cellStyle name="Хороший 7" xfId="1376"/>
    <cellStyle name="Хороший 7 2" xfId="1377"/>
    <cellStyle name="Хороший 8" xfId="1378"/>
    <cellStyle name="Хороший 8 2" xfId="1379"/>
    <cellStyle name="Хороший 9" xfId="1380"/>
    <cellStyle name="Хороший 9 2" xfId="1381"/>
    <cellStyle name="Цифры по центру с десятыми" xfId="1382"/>
    <cellStyle name="Џђћ–…ќ’ќ›‰" xfId="1383"/>
    <cellStyle name="Шапка таблицы" xfId="1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34</xdr:row>
      <xdr:rowOff>123825</xdr:rowOff>
    </xdr:from>
    <xdr:to>
      <xdr:col>15</xdr:col>
      <xdr:colOff>85725</xdr:colOff>
      <xdr:row>34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8102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99;%20&#1061;&#1042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JKH.OPEN.INFO.QUARTER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42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4;&#1072;&#1088;&#1090;&#1072;&#1083;&#1100;&#1085;&#1099;&#1077;%20&#1092;&#1086;&#1088;&#1084;&#1099;\&#1050;&#1074;&#1072;&#1088;&#1090;&#1072;&#1083;%20&#1042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VO_v4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сылки на публикации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Тарифы ХВС</v>
          </cell>
        </row>
        <row r="6">
          <cell r="C6" t="str">
            <v>Белгородская область</v>
          </cell>
        </row>
      </sheetData>
      <sheetData sheetId="7">
        <row r="2">
          <cell r="A2" t="str">
            <v>да</v>
          </cell>
          <cell r="C2">
            <v>2009</v>
          </cell>
          <cell r="I2" t="str">
            <v>Оказание услуг в сфере водоснабжения</v>
          </cell>
        </row>
        <row r="3">
          <cell r="A3" t="str">
            <v>нет</v>
          </cell>
          <cell r="C3">
            <v>2010</v>
          </cell>
          <cell r="I3" t="str">
            <v>Оказание услуг в сфере водоснабжения и очистки сточных вод</v>
          </cell>
        </row>
        <row r="4">
          <cell r="C4">
            <v>2011</v>
          </cell>
          <cell r="I4" t="str">
            <v>Транспортировка воды</v>
          </cell>
        </row>
        <row r="5">
          <cell r="C5">
            <v>2012</v>
          </cell>
          <cell r="I5" t="str">
            <v>Оказание услуг в сфере водоснабжения и транспортировка воды</v>
          </cell>
        </row>
        <row r="6">
          <cell r="C6">
            <v>2013</v>
          </cell>
          <cell r="I6" t="str">
            <v>Оказание услуг в сфере водоснабжения и очистки сточных вод, транспортировка воды</v>
          </cell>
        </row>
        <row r="7">
          <cell r="C7">
            <v>2014</v>
          </cell>
        </row>
        <row r="8">
          <cell r="C8">
            <v>2015</v>
          </cell>
        </row>
      </sheetData>
      <sheetData sheetId="10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  <sheetData sheetId="2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Квартальная форма ХВС</v>
          </cell>
        </row>
      </sheetData>
      <sheetData sheetId="2">
        <row r="7">
          <cell r="G7" t="str">
            <v>Белгородская область</v>
          </cell>
        </row>
      </sheetData>
      <sheetData sheetId="7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5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8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ВО цены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План ВО</v>
          </cell>
        </row>
      </sheetData>
      <sheetData sheetId="11">
        <row r="2">
          <cell r="I2" t="str">
            <v>Оказание услуг в сфере водоотведения и очистки сточных вод</v>
          </cell>
          <cell r="J2" t="str">
            <v>кредиты банков</v>
          </cell>
        </row>
        <row r="3">
          <cell r="I3" t="str">
            <v>Оказание услуг по перекачке</v>
          </cell>
          <cell r="J3" t="str">
            <v>кредиты иностранных банков</v>
          </cell>
        </row>
        <row r="4">
          <cell r="I4" t="str">
            <v>Оказание услуг в сфере водоснабжения, водоотведения и очистки сточных вод</v>
          </cell>
          <cell r="J4" t="str">
            <v>заемные ср-ва др. организаций</v>
          </cell>
        </row>
        <row r="5">
          <cell r="J5" t="str">
            <v>федеральный бюджет</v>
          </cell>
        </row>
        <row r="6">
          <cell r="J6" t="str">
            <v>бюджет субъекта РФ</v>
          </cell>
        </row>
        <row r="7">
          <cell r="J7" t="str">
            <v>бюджет муниципального образования</v>
          </cell>
        </row>
        <row r="8">
          <cell r="J8" t="str">
            <v>ср-ва внебюджетных фондов</v>
          </cell>
        </row>
        <row r="9">
          <cell r="J9" t="str">
            <v>прибыль, направляемая на инвестиции</v>
          </cell>
        </row>
        <row r="10">
          <cell r="J10" t="str">
            <v>амортизация</v>
          </cell>
        </row>
        <row r="11"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 ВО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36"/>
  <sheetViews>
    <sheetView showGridLines="0" zoomScalePageLayoutView="0" workbookViewId="0" topLeftCell="A1">
      <selection activeCell="E32" sqref="E32:K32"/>
    </sheetView>
  </sheetViews>
  <sheetFormatPr defaultColWidth="9.140625" defaultRowHeight="11.25"/>
  <cols>
    <col min="1" max="2" width="2.7109375" style="104" customWidth="1"/>
    <col min="3" max="15" width="9.140625" style="104" customWidth="1"/>
    <col min="16" max="16" width="16.00390625" style="104" customWidth="1"/>
    <col min="17" max="18" width="2.7109375" style="104" customWidth="1"/>
    <col min="19" max="16384" width="9.140625" style="104" customWidth="1"/>
  </cols>
  <sheetData>
    <row r="1" spans="14:15" ht="11.25">
      <c r="N1" s="105"/>
      <c r="O1" s="105"/>
    </row>
    <row r="2" spans="2:17" ht="12.75"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08"/>
      <c r="P2" s="468" t="s">
        <v>821</v>
      </c>
      <c r="Q2" s="469"/>
    </row>
    <row r="3" spans="2:17" ht="30.75" customHeight="1">
      <c r="B3" s="109"/>
      <c r="C3" s="470" t="s">
        <v>555</v>
      </c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2"/>
      <c r="Q3" s="110"/>
    </row>
    <row r="4" spans="2:17" ht="12.75">
      <c r="B4" s="109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  <c r="O4" s="112"/>
      <c r="P4" s="112"/>
      <c r="Q4" s="110"/>
    </row>
    <row r="5" spans="2:17" ht="15" customHeight="1">
      <c r="B5" s="109"/>
      <c r="C5" s="473" t="s">
        <v>115</v>
      </c>
      <c r="D5" s="473"/>
      <c r="E5" s="473"/>
      <c r="F5" s="473"/>
      <c r="G5" s="473"/>
      <c r="H5" s="473"/>
      <c r="I5" s="111"/>
      <c r="J5" s="111"/>
      <c r="K5" s="111"/>
      <c r="L5" s="111"/>
      <c r="M5" s="111"/>
      <c r="N5" s="112"/>
      <c r="O5" s="112"/>
      <c r="P5" s="186"/>
      <c r="Q5" s="113"/>
    </row>
    <row r="6" spans="2:17" ht="27" customHeight="1">
      <c r="B6" s="109"/>
      <c r="C6" s="474" t="s">
        <v>151</v>
      </c>
      <c r="D6" s="474"/>
      <c r="E6" s="474"/>
      <c r="F6" s="474"/>
      <c r="G6" s="474"/>
      <c r="H6" s="474"/>
      <c r="I6" s="111"/>
      <c r="J6" s="111"/>
      <c r="K6" s="111"/>
      <c r="L6" s="111"/>
      <c r="M6" s="186"/>
      <c r="N6" s="186"/>
      <c r="O6" s="186"/>
      <c r="P6" s="111"/>
      <c r="Q6" s="113"/>
    </row>
    <row r="7" spans="2:17" ht="11.25">
      <c r="B7" s="109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3"/>
    </row>
    <row r="8" spans="2:17" ht="11.25">
      <c r="B8" s="109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3"/>
    </row>
    <row r="9" spans="2:17" ht="11.25">
      <c r="B9" s="109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3"/>
    </row>
    <row r="10" spans="2:17" ht="11.25">
      <c r="B10" s="109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3"/>
    </row>
    <row r="11" spans="2:17" ht="11.25">
      <c r="B11" s="109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3"/>
    </row>
    <row r="12" spans="2:17" ht="11.25">
      <c r="B12" s="109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3"/>
    </row>
    <row r="13" spans="2:17" ht="11.25">
      <c r="B13" s="109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3"/>
    </row>
    <row r="14" spans="2:17" ht="11.25">
      <c r="B14" s="109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3"/>
    </row>
    <row r="15" spans="2:17" ht="11.25">
      <c r="B15" s="109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3"/>
    </row>
    <row r="16" spans="2:17" ht="11.25">
      <c r="B16" s="109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3"/>
    </row>
    <row r="17" spans="2:17" ht="11.25">
      <c r="B17" s="109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3"/>
    </row>
    <row r="18" spans="2:17" ht="11.25">
      <c r="B18" s="109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3"/>
    </row>
    <row r="19" spans="2:17" ht="11.25">
      <c r="B19" s="109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3"/>
    </row>
    <row r="20" spans="2:17" ht="11.25">
      <c r="B20" s="109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3"/>
    </row>
    <row r="21" spans="2:17" ht="11.25">
      <c r="B21" s="109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3"/>
    </row>
    <row r="22" spans="2:17" ht="11.25" customHeight="1">
      <c r="B22" s="109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3"/>
    </row>
    <row r="23" spans="2:17" ht="11.25">
      <c r="B23" s="109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3"/>
    </row>
    <row r="24" spans="2:17" ht="11.25">
      <c r="B24" s="109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3"/>
    </row>
    <row r="25" spans="2:17" ht="11.25">
      <c r="B25" s="109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3"/>
    </row>
    <row r="26" spans="2:17" ht="11.25">
      <c r="B26" s="109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3"/>
    </row>
    <row r="27" spans="2:17" ht="11.25">
      <c r="B27" s="109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3"/>
    </row>
    <row r="28" spans="2:17" s="114" customFormat="1" ht="11.25"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</row>
    <row r="29" spans="1:17" s="123" customFormat="1" ht="11.25">
      <c r="A29" s="118"/>
      <c r="B29" s="119"/>
      <c r="C29" s="124"/>
      <c r="D29" s="124"/>
      <c r="E29" s="124"/>
      <c r="F29" s="124"/>
      <c r="G29" s="124"/>
      <c r="H29" s="124"/>
      <c r="I29" s="120"/>
      <c r="J29" s="120"/>
      <c r="K29" s="120"/>
      <c r="L29" s="120"/>
      <c r="M29" s="120"/>
      <c r="N29" s="121"/>
      <c r="O29" s="121"/>
      <c r="P29" s="121"/>
      <c r="Q29" s="122"/>
    </row>
    <row r="30" spans="1:17" s="123" customFormat="1" ht="11.25">
      <c r="A30" s="118"/>
      <c r="B30" s="119"/>
      <c r="C30" s="463" t="s">
        <v>116</v>
      </c>
      <c r="D30" s="463"/>
      <c r="E30" s="463"/>
      <c r="F30" s="463"/>
      <c r="G30" s="463"/>
      <c r="H30" s="463"/>
      <c r="I30" s="120"/>
      <c r="J30" s="120"/>
      <c r="K30" s="120"/>
      <c r="L30" s="120"/>
      <c r="M30" s="120"/>
      <c r="N30" s="121"/>
      <c r="O30" s="121"/>
      <c r="P30" s="121"/>
      <c r="Q30" s="122"/>
    </row>
    <row r="31" spans="1:17" s="123" customFormat="1" ht="23.25" customHeight="1">
      <c r="A31" s="118"/>
      <c r="B31" s="119"/>
      <c r="C31" s="461" t="s">
        <v>45</v>
      </c>
      <c r="D31" s="461"/>
      <c r="E31" s="466" t="s">
        <v>802</v>
      </c>
      <c r="F31" s="467"/>
      <c r="G31" s="467"/>
      <c r="H31" s="467"/>
      <c r="I31" s="467"/>
      <c r="J31" s="467"/>
      <c r="K31" s="467"/>
      <c r="L31" s="119"/>
      <c r="M31" s="120"/>
      <c r="N31" s="121"/>
      <c r="O31" s="121"/>
      <c r="P31" s="121"/>
      <c r="Q31" s="122"/>
    </row>
    <row r="32" spans="1:17" s="123" customFormat="1" ht="15" customHeight="1">
      <c r="A32" s="118"/>
      <c r="B32" s="119"/>
      <c r="C32" s="461" t="s">
        <v>46</v>
      </c>
      <c r="D32" s="461"/>
      <c r="E32" s="475" t="s">
        <v>839</v>
      </c>
      <c r="F32" s="467"/>
      <c r="G32" s="467"/>
      <c r="H32" s="467"/>
      <c r="I32" s="467"/>
      <c r="J32" s="467"/>
      <c r="K32" s="467"/>
      <c r="L32" s="119"/>
      <c r="M32" s="120"/>
      <c r="N32" s="121"/>
      <c r="O32" s="121"/>
      <c r="P32" s="121"/>
      <c r="Q32" s="122"/>
    </row>
    <row r="33" spans="1:17" s="123" customFormat="1" ht="15" customHeight="1">
      <c r="A33" s="118"/>
      <c r="B33" s="119"/>
      <c r="C33" s="461" t="s">
        <v>554</v>
      </c>
      <c r="D33" s="461"/>
      <c r="E33" s="476" t="s">
        <v>803</v>
      </c>
      <c r="F33" s="477"/>
      <c r="G33" s="477"/>
      <c r="H33" s="477"/>
      <c r="I33" s="477"/>
      <c r="J33" s="477"/>
      <c r="K33" s="477"/>
      <c r="L33" s="119"/>
      <c r="M33" s="120"/>
      <c r="N33" s="121"/>
      <c r="O33" s="121"/>
      <c r="P33" s="121"/>
      <c r="Q33" s="122"/>
    </row>
    <row r="34" spans="1:17" s="123" customFormat="1" ht="15" customHeight="1">
      <c r="A34" s="118"/>
      <c r="B34" s="119"/>
      <c r="C34" s="461" t="s">
        <v>47</v>
      </c>
      <c r="D34" s="461"/>
      <c r="E34" s="464"/>
      <c r="F34" s="462"/>
      <c r="G34" s="462"/>
      <c r="H34" s="462"/>
      <c r="I34" s="462"/>
      <c r="J34" s="462"/>
      <c r="K34" s="465"/>
      <c r="L34" s="119"/>
      <c r="M34" s="120"/>
      <c r="N34" s="121"/>
      <c r="O34" s="121"/>
      <c r="P34" s="121"/>
      <c r="Q34" s="122"/>
    </row>
    <row r="35" spans="1:17" s="123" customFormat="1" ht="33.75" customHeight="1">
      <c r="A35" s="118"/>
      <c r="B35" s="119"/>
      <c r="C35" s="461" t="s">
        <v>48</v>
      </c>
      <c r="D35" s="461"/>
      <c r="E35" s="462"/>
      <c r="F35" s="462"/>
      <c r="G35" s="462"/>
      <c r="H35" s="462"/>
      <c r="I35" s="462"/>
      <c r="J35" s="462"/>
      <c r="K35" s="462"/>
      <c r="L35" s="119"/>
      <c r="M35" s="120"/>
      <c r="N35" s="121"/>
      <c r="O35" s="121"/>
      <c r="P35" s="121"/>
      <c r="Q35" s="122"/>
    </row>
    <row r="36" spans="2:17" ht="11.25"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7"/>
    </row>
  </sheetData>
  <sheetProtection password="FA9C" sheet="1" formatColumns="0" formatRows="0"/>
  <mergeCells count="15">
    <mergeCell ref="E33:K33"/>
    <mergeCell ref="P2:Q2"/>
    <mergeCell ref="C3:P3"/>
    <mergeCell ref="C5:H5"/>
    <mergeCell ref="C6:H6"/>
    <mergeCell ref="C35:D35"/>
    <mergeCell ref="E35:K35"/>
    <mergeCell ref="C30:H30"/>
    <mergeCell ref="C31:D31"/>
    <mergeCell ref="C34:D34"/>
    <mergeCell ref="E34:K34"/>
    <mergeCell ref="E31:K31"/>
    <mergeCell ref="C32:D32"/>
    <mergeCell ref="E32:K32"/>
    <mergeCell ref="C33:D33"/>
  </mergeCells>
  <hyperlinks>
    <hyperlink ref="E33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68" r:id="rId5"/>
  <drawing r:id="rId4"/>
  <legacyDrawing r:id="rId3"/>
  <oleObjects>
    <oleObject progId="Word.Document.8" shapeId="3657791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308" t="s">
        <v>97</v>
      </c>
      <c r="B1" s="308" t="s">
        <v>98</v>
      </c>
    </row>
    <row r="2" spans="1:2" ht="11.25">
      <c r="A2" t="s">
        <v>70</v>
      </c>
      <c r="B2" t="s">
        <v>146</v>
      </c>
    </row>
    <row r="3" spans="1:2" ht="11.25">
      <c r="A3" t="s">
        <v>73</v>
      </c>
      <c r="B3" t="s">
        <v>106</v>
      </c>
    </row>
    <row r="4" spans="1:2" ht="11.25">
      <c r="A4" t="s">
        <v>145</v>
      </c>
      <c r="B4" t="s">
        <v>100</v>
      </c>
    </row>
    <row r="5" spans="1:2" ht="11.25">
      <c r="A5" t="s">
        <v>560</v>
      </c>
      <c r="B5" t="s">
        <v>101</v>
      </c>
    </row>
    <row r="6" spans="1:2" ht="11.25">
      <c r="A6" t="s">
        <v>561</v>
      </c>
      <c r="B6" t="s">
        <v>102</v>
      </c>
    </row>
    <row r="7" spans="1:2" ht="11.25">
      <c r="A7" t="s">
        <v>562</v>
      </c>
      <c r="B7" t="s">
        <v>103</v>
      </c>
    </row>
    <row r="8" spans="1:2" ht="11.25">
      <c r="A8" t="s">
        <v>323</v>
      </c>
      <c r="B8" t="s">
        <v>104</v>
      </c>
    </row>
    <row r="9" spans="1:2" ht="11.25">
      <c r="A9" t="s">
        <v>498</v>
      </c>
      <c r="B9" t="s">
        <v>105</v>
      </c>
    </row>
    <row r="10" spans="1:2" ht="11.25">
      <c r="A10" t="s">
        <v>76</v>
      </c>
      <c r="B10" t="s">
        <v>107</v>
      </c>
    </row>
    <row r="11" ht="11.25">
      <c r="B11" s="46" t="s">
        <v>108</v>
      </c>
    </row>
    <row r="12" ht="11.25">
      <c r="B12" s="46" t="s">
        <v>109</v>
      </c>
    </row>
    <row r="13" ht="11.25">
      <c r="B13" s="46" t="s">
        <v>110</v>
      </c>
    </row>
    <row r="14" ht="11.25">
      <c r="B14" s="46" t="s">
        <v>111</v>
      </c>
    </row>
    <row r="15" ht="11.25">
      <c r="B15" s="46" t="s">
        <v>112</v>
      </c>
    </row>
    <row r="16" ht="11.25">
      <c r="B16" s="46" t="s">
        <v>113</v>
      </c>
    </row>
    <row r="17" ht="11.25">
      <c r="B17" s="46" t="s">
        <v>114</v>
      </c>
    </row>
    <row r="18" ht="11.25">
      <c r="B18" s="46" t="s">
        <v>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00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301" t="s">
        <v>338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8"/>
      <c r="R2" s="68"/>
      <c r="S2" s="68"/>
      <c r="T2" s="68"/>
      <c r="U2" s="68"/>
      <c r="V2" s="68"/>
      <c r="W2" s="68"/>
      <c r="X2" s="68"/>
      <c r="Y2" s="68"/>
      <c r="Z2" s="68"/>
      <c r="AA2" s="70"/>
    </row>
    <row r="4" spans="1:9" s="75" customFormat="1" ht="15" customHeight="1">
      <c r="A4" s="74"/>
      <c r="B4" s="74"/>
      <c r="D4" s="214"/>
      <c r="E4" s="264"/>
      <c r="F4" s="313"/>
      <c r="G4" s="224" t="s">
        <v>527</v>
      </c>
      <c r="H4" s="318"/>
      <c r="I4" s="189"/>
    </row>
    <row r="7" spans="1:27" s="50" customFormat="1" ht="15" customHeight="1">
      <c r="A7" s="301" t="s">
        <v>339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9"/>
      <c r="O7" s="69"/>
      <c r="P7" s="69"/>
      <c r="Q7" s="68"/>
      <c r="R7" s="68"/>
      <c r="S7" s="68"/>
      <c r="T7" s="68"/>
      <c r="U7" s="68"/>
      <c r="V7" s="68"/>
      <c r="W7" s="68"/>
      <c r="X7" s="68"/>
      <c r="Y7" s="68"/>
      <c r="Z7" s="68"/>
      <c r="AA7" s="70"/>
    </row>
    <row r="9" spans="1:10" s="93" customFormat="1" ht="15" customHeight="1">
      <c r="A9" s="92"/>
      <c r="B9" s="92"/>
      <c r="D9" s="195"/>
      <c r="E9" s="510"/>
      <c r="F9" s="535"/>
      <c r="G9" s="225" t="s">
        <v>319</v>
      </c>
      <c r="H9" s="222" t="s">
        <v>527</v>
      </c>
      <c r="I9" s="255"/>
      <c r="J9" s="234"/>
    </row>
    <row r="10" spans="1:10" s="93" customFormat="1" ht="15" customHeight="1">
      <c r="A10" s="92"/>
      <c r="B10" s="92"/>
      <c r="D10" s="195"/>
      <c r="E10" s="510"/>
      <c r="F10" s="535"/>
      <c r="G10" s="225" t="s">
        <v>344</v>
      </c>
      <c r="H10" s="278"/>
      <c r="I10" s="257"/>
      <c r="J10" s="294"/>
    </row>
    <row r="11" spans="1:10" s="93" customFormat="1" ht="15" customHeight="1">
      <c r="A11" s="92"/>
      <c r="B11" s="92"/>
      <c r="D11" s="195"/>
      <c r="E11" s="510"/>
      <c r="F11" s="535"/>
      <c r="G11" s="225" t="s">
        <v>343</v>
      </c>
      <c r="H11" s="222" t="s">
        <v>527</v>
      </c>
      <c r="I11" s="256">
        <f>IF(I10="",0,IF(I10=0,0,I9/I10))</f>
        <v>0</v>
      </c>
      <c r="J11" s="294"/>
    </row>
    <row r="12" spans="1:10" s="93" customFormat="1" ht="15" customHeight="1">
      <c r="A12" s="92"/>
      <c r="B12" s="92"/>
      <c r="D12" s="195"/>
      <c r="E12" s="510"/>
      <c r="F12" s="535"/>
      <c r="G12" s="225" t="s">
        <v>320</v>
      </c>
      <c r="H12" s="222" t="s">
        <v>290</v>
      </c>
      <c r="I12" s="281"/>
      <c r="J12" s="234"/>
    </row>
    <row r="14" spans="1:27" s="50" customFormat="1" ht="15" customHeight="1">
      <c r="A14" s="301" t="s">
        <v>340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69"/>
      <c r="O14" s="69"/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70"/>
    </row>
    <row r="16" spans="1:8" s="46" customFormat="1" ht="15" customHeight="1">
      <c r="A16" s="302"/>
      <c r="D16" s="214"/>
      <c r="E16" s="286"/>
      <c r="F16" s="215"/>
      <c r="G16" s="287"/>
      <c r="H16" s="196"/>
    </row>
    <row r="19" spans="1:27" s="323" customFormat="1" ht="15" customHeight="1">
      <c r="A19" s="321" t="s">
        <v>566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69"/>
      <c r="N19" s="69"/>
      <c r="O19" s="69"/>
      <c r="P19" s="69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70"/>
    </row>
    <row r="20" spans="1:27" s="325" customFormat="1" ht="15" customHeight="1">
      <c r="A20" s="324"/>
      <c r="M20" s="45"/>
      <c r="N20" s="45"/>
      <c r="O20" s="45"/>
      <c r="P20" s="45"/>
      <c r="AA20" s="47"/>
    </row>
    <row r="21" spans="1:10" s="46" customFormat="1" ht="15" customHeight="1">
      <c r="A21" s="302"/>
      <c r="D21" s="214"/>
      <c r="E21" s="286"/>
      <c r="F21" s="215"/>
      <c r="G21" s="326"/>
      <c r="H21" s="326"/>
      <c r="I21" s="287"/>
      <c r="J21" s="196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54</v>
      </c>
      <c r="B1" s="36" t="s">
        <v>50</v>
      </c>
      <c r="C1" s="36" t="s">
        <v>51</v>
      </c>
      <c r="D1" s="38" t="s">
        <v>529</v>
      </c>
      <c r="E1" s="38" t="s">
        <v>549</v>
      </c>
      <c r="F1" s="38" t="s">
        <v>551</v>
      </c>
      <c r="G1" s="38" t="s">
        <v>550</v>
      </c>
      <c r="H1" s="38" t="s">
        <v>230</v>
      </c>
      <c r="I1" s="38" t="s">
        <v>121</v>
      </c>
      <c r="J1" s="38" t="s">
        <v>357</v>
      </c>
      <c r="CN1" s="71" t="s">
        <v>518</v>
      </c>
    </row>
    <row r="2" spans="1:10" ht="12.75">
      <c r="A2" s="39" t="s">
        <v>521</v>
      </c>
      <c r="B2" s="309" t="s">
        <v>52</v>
      </c>
      <c r="C2" s="41">
        <v>2006</v>
      </c>
      <c r="D2" s="310" t="s">
        <v>527</v>
      </c>
      <c r="E2" s="53" t="s">
        <v>530</v>
      </c>
      <c r="F2" s="53" t="s">
        <v>531</v>
      </c>
      <c r="G2" s="53" t="s">
        <v>531</v>
      </c>
      <c r="H2" s="184" t="s">
        <v>565</v>
      </c>
      <c r="I2" s="48" t="s">
        <v>374</v>
      </c>
      <c r="J2" s="37" t="s">
        <v>349</v>
      </c>
    </row>
    <row r="3" spans="1:10" ht="12.75">
      <c r="A3" s="39" t="s">
        <v>522</v>
      </c>
      <c r="B3" s="309" t="s">
        <v>547</v>
      </c>
      <c r="C3" s="37">
        <v>2007</v>
      </c>
      <c r="D3" s="310" t="s">
        <v>528</v>
      </c>
      <c r="E3" s="53" t="s">
        <v>532</v>
      </c>
      <c r="F3" s="53" t="s">
        <v>533</v>
      </c>
      <c r="G3" s="53" t="s">
        <v>533</v>
      </c>
      <c r="H3" s="184" t="s">
        <v>148</v>
      </c>
      <c r="I3" s="48" t="s">
        <v>402</v>
      </c>
      <c r="J3" s="37" t="s">
        <v>350</v>
      </c>
    </row>
    <row r="4" spans="2:10" ht="12.75">
      <c r="B4" s="309" t="s">
        <v>548</v>
      </c>
      <c r="C4" s="41">
        <v>2008</v>
      </c>
      <c r="E4" s="53" t="s">
        <v>88</v>
      </c>
      <c r="F4" s="53" t="s">
        <v>534</v>
      </c>
      <c r="G4" s="53" t="s">
        <v>534</v>
      </c>
      <c r="H4" s="184" t="s">
        <v>149</v>
      </c>
      <c r="I4" s="48" t="s">
        <v>509</v>
      </c>
      <c r="J4" s="37" t="s">
        <v>351</v>
      </c>
    </row>
    <row r="5" spans="2:10" ht="12.75">
      <c r="B5" s="309" t="s">
        <v>41</v>
      </c>
      <c r="C5" s="37">
        <v>2009</v>
      </c>
      <c r="E5" s="53" t="s">
        <v>535</v>
      </c>
      <c r="F5" s="53" t="s">
        <v>536</v>
      </c>
      <c r="G5" s="53" t="s">
        <v>536</v>
      </c>
      <c r="H5" s="184" t="s">
        <v>150</v>
      </c>
      <c r="I5" s="48" t="s">
        <v>375</v>
      </c>
      <c r="J5" s="37" t="s">
        <v>352</v>
      </c>
    </row>
    <row r="6" spans="2:10" ht="11.25">
      <c r="B6" s="40"/>
      <c r="C6" s="41">
        <v>2010</v>
      </c>
      <c r="E6" s="53" t="s">
        <v>89</v>
      </c>
      <c r="F6" s="53" t="s">
        <v>537</v>
      </c>
      <c r="G6" s="53" t="s">
        <v>537</v>
      </c>
      <c r="H6" s="184" t="s">
        <v>151</v>
      </c>
      <c r="I6" s="48" t="s">
        <v>376</v>
      </c>
      <c r="J6" s="37" t="s">
        <v>345</v>
      </c>
    </row>
    <row r="7" spans="2:10" ht="11.25">
      <c r="B7" s="40"/>
      <c r="C7" s="41">
        <v>2011</v>
      </c>
      <c r="E7" s="53" t="s">
        <v>90</v>
      </c>
      <c r="F7" s="53" t="s">
        <v>538</v>
      </c>
      <c r="G7" s="53" t="s">
        <v>538</v>
      </c>
      <c r="H7" s="184" t="s">
        <v>152</v>
      </c>
      <c r="J7" s="37" t="s">
        <v>346</v>
      </c>
    </row>
    <row r="8" spans="2:10" ht="11.25">
      <c r="B8" s="40"/>
      <c r="C8" s="41">
        <v>2012</v>
      </c>
      <c r="E8" s="53" t="s">
        <v>91</v>
      </c>
      <c r="F8" s="53" t="s">
        <v>539</v>
      </c>
      <c r="G8" s="53" t="s">
        <v>539</v>
      </c>
      <c r="H8" s="184" t="s">
        <v>153</v>
      </c>
      <c r="J8" s="37" t="s">
        <v>347</v>
      </c>
    </row>
    <row r="9" spans="2:10" ht="11.25">
      <c r="B9" s="40"/>
      <c r="C9" s="41">
        <v>2013</v>
      </c>
      <c r="E9" s="53" t="s">
        <v>540</v>
      </c>
      <c r="F9" s="53" t="s">
        <v>541</v>
      </c>
      <c r="G9" s="53" t="s">
        <v>541</v>
      </c>
      <c r="H9" s="184" t="s">
        <v>154</v>
      </c>
      <c r="J9" s="37" t="s">
        <v>348</v>
      </c>
    </row>
    <row r="10" spans="2:10" ht="11.25">
      <c r="B10" s="40"/>
      <c r="C10" s="41">
        <v>2014</v>
      </c>
      <c r="E10" s="53" t="s">
        <v>542</v>
      </c>
      <c r="F10" s="53" t="s">
        <v>543</v>
      </c>
      <c r="G10" s="53" t="s">
        <v>543</v>
      </c>
      <c r="H10" s="184" t="s">
        <v>155</v>
      </c>
      <c r="J10" s="37" t="s">
        <v>353</v>
      </c>
    </row>
    <row r="11" spans="2:10" ht="11.25">
      <c r="B11" s="40"/>
      <c r="C11" s="41">
        <v>2015</v>
      </c>
      <c r="E11" s="53" t="s">
        <v>544</v>
      </c>
      <c r="F11" s="53">
        <v>10</v>
      </c>
      <c r="G11" s="53">
        <v>10</v>
      </c>
      <c r="H11" s="184" t="s">
        <v>156</v>
      </c>
      <c r="J11" s="37" t="s">
        <v>354</v>
      </c>
    </row>
    <row r="12" spans="2:10" ht="11.25">
      <c r="B12" s="40"/>
      <c r="C12" s="41"/>
      <c r="E12" s="53" t="s">
        <v>545</v>
      </c>
      <c r="F12" s="53">
        <v>11</v>
      </c>
      <c r="G12" s="53">
        <v>11</v>
      </c>
      <c r="H12" s="184" t="s">
        <v>157</v>
      </c>
      <c r="J12" s="37" t="s">
        <v>355</v>
      </c>
    </row>
    <row r="13" spans="2:10" ht="11.25">
      <c r="B13" s="40"/>
      <c r="C13" s="41"/>
      <c r="E13" s="53" t="s">
        <v>546</v>
      </c>
      <c r="F13" s="53">
        <v>12</v>
      </c>
      <c r="G13" s="53">
        <v>12</v>
      </c>
      <c r="H13" s="184" t="s">
        <v>158</v>
      </c>
      <c r="J13" s="37" t="s">
        <v>356</v>
      </c>
    </row>
    <row r="14" spans="2:8" ht="11.25">
      <c r="B14" s="40"/>
      <c r="C14" s="41"/>
      <c r="E14" s="53"/>
      <c r="F14" s="53"/>
      <c r="G14" s="53">
        <v>13</v>
      </c>
      <c r="H14" s="184" t="s">
        <v>159</v>
      </c>
    </row>
    <row r="15" spans="2:8" ht="11.25">
      <c r="B15" s="40"/>
      <c r="C15" s="41"/>
      <c r="E15" s="53"/>
      <c r="F15" s="53"/>
      <c r="G15" s="53">
        <v>14</v>
      </c>
      <c r="H15" s="184" t="s">
        <v>160</v>
      </c>
    </row>
    <row r="16" spans="2:8" ht="11.25">
      <c r="B16" s="40"/>
      <c r="C16" s="41"/>
      <c r="E16" s="53"/>
      <c r="F16" s="53"/>
      <c r="G16" s="53">
        <v>15</v>
      </c>
      <c r="H16" s="184" t="s">
        <v>161</v>
      </c>
    </row>
    <row r="17" spans="5:8" ht="11.25">
      <c r="E17" s="53"/>
      <c r="F17" s="53"/>
      <c r="G17" s="53">
        <v>16</v>
      </c>
      <c r="H17" s="184" t="s">
        <v>162</v>
      </c>
    </row>
    <row r="18" spans="5:8" ht="11.25">
      <c r="E18" s="53"/>
      <c r="F18" s="53"/>
      <c r="G18" s="53">
        <v>17</v>
      </c>
      <c r="H18" s="184" t="s">
        <v>163</v>
      </c>
    </row>
    <row r="19" spans="5:8" ht="11.25">
      <c r="E19" s="53"/>
      <c r="F19" s="53"/>
      <c r="G19" s="53">
        <v>18</v>
      </c>
      <c r="H19" s="184" t="s">
        <v>164</v>
      </c>
    </row>
    <row r="20" spans="5:8" ht="11.25">
      <c r="E20" s="53"/>
      <c r="F20" s="53"/>
      <c r="G20" s="53">
        <v>19</v>
      </c>
      <c r="H20" s="184" t="s">
        <v>165</v>
      </c>
    </row>
    <row r="21" spans="5:8" ht="11.25">
      <c r="E21" s="53"/>
      <c r="F21" s="53"/>
      <c r="G21" s="53">
        <v>20</v>
      </c>
      <c r="H21" s="184" t="s">
        <v>166</v>
      </c>
    </row>
    <row r="22" spans="5:8" ht="11.25">
      <c r="E22" s="53"/>
      <c r="F22" s="53"/>
      <c r="G22" s="53">
        <v>21</v>
      </c>
      <c r="H22" s="184" t="s">
        <v>167</v>
      </c>
    </row>
    <row r="23" spans="5:8" ht="11.25">
      <c r="E23" s="53"/>
      <c r="F23" s="53"/>
      <c r="G23" s="53">
        <v>22</v>
      </c>
      <c r="H23" s="184" t="s">
        <v>168</v>
      </c>
    </row>
    <row r="24" spans="1:8" ht="11.25">
      <c r="A24" s="37"/>
      <c r="E24" s="53"/>
      <c r="F24" s="53"/>
      <c r="G24" s="53">
        <v>23</v>
      </c>
      <c r="H24" s="184" t="s">
        <v>169</v>
      </c>
    </row>
    <row r="25" spans="5:8" ht="11.25">
      <c r="E25" s="53"/>
      <c r="F25" s="53"/>
      <c r="G25" s="53">
        <v>24</v>
      </c>
      <c r="H25" s="184" t="s">
        <v>170</v>
      </c>
    </row>
    <row r="26" spans="5:8" ht="11.25">
      <c r="E26" s="53"/>
      <c r="F26" s="53"/>
      <c r="G26" s="53">
        <v>25</v>
      </c>
      <c r="H26" s="184" t="s">
        <v>171</v>
      </c>
    </row>
    <row r="27" spans="5:8" ht="11.25">
      <c r="E27" s="53"/>
      <c r="F27" s="53"/>
      <c r="G27" s="53">
        <v>26</v>
      </c>
      <c r="H27" s="184" t="s">
        <v>172</v>
      </c>
    </row>
    <row r="28" spans="5:8" ht="11.25">
      <c r="E28" s="53"/>
      <c r="F28" s="53"/>
      <c r="G28" s="53">
        <v>27</v>
      </c>
      <c r="H28" s="184" t="s">
        <v>173</v>
      </c>
    </row>
    <row r="29" spans="5:8" ht="11.25">
      <c r="E29" s="53"/>
      <c r="F29" s="53"/>
      <c r="G29" s="53">
        <v>28</v>
      </c>
      <c r="H29" s="184" t="s">
        <v>174</v>
      </c>
    </row>
    <row r="30" spans="5:8" ht="11.25">
      <c r="E30" s="53"/>
      <c r="F30" s="53"/>
      <c r="G30" s="53">
        <v>29</v>
      </c>
      <c r="H30" s="184" t="s">
        <v>175</v>
      </c>
    </row>
    <row r="31" spans="5:8" ht="11.25">
      <c r="E31" s="53"/>
      <c r="F31" s="53"/>
      <c r="G31" s="53">
        <v>30</v>
      </c>
      <c r="H31" s="184" t="s">
        <v>176</v>
      </c>
    </row>
    <row r="32" spans="5:8" ht="11.25">
      <c r="E32" s="53"/>
      <c r="F32" s="53"/>
      <c r="G32" s="53">
        <v>31</v>
      </c>
      <c r="H32" s="184" t="s">
        <v>177</v>
      </c>
    </row>
    <row r="33" ht="11.25">
      <c r="H33" s="184" t="s">
        <v>178</v>
      </c>
    </row>
    <row r="34" ht="11.25">
      <c r="H34" s="184" t="s">
        <v>179</v>
      </c>
    </row>
    <row r="35" ht="11.25">
      <c r="H35" s="184" t="s">
        <v>180</v>
      </c>
    </row>
    <row r="36" ht="11.25">
      <c r="H36" s="184" t="s">
        <v>181</v>
      </c>
    </row>
    <row r="37" ht="11.25">
      <c r="H37" s="184" t="s">
        <v>182</v>
      </c>
    </row>
    <row r="38" ht="11.25">
      <c r="H38" s="184" t="s">
        <v>183</v>
      </c>
    </row>
    <row r="39" ht="11.25">
      <c r="H39" s="184" t="s">
        <v>184</v>
      </c>
    </row>
    <row r="40" ht="11.25">
      <c r="H40" s="184" t="s">
        <v>185</v>
      </c>
    </row>
    <row r="41" ht="11.25">
      <c r="H41" s="184" t="s">
        <v>186</v>
      </c>
    </row>
    <row r="42" ht="11.25">
      <c r="H42" s="184" t="s">
        <v>187</v>
      </c>
    </row>
    <row r="43" ht="11.25">
      <c r="H43" s="184" t="s">
        <v>188</v>
      </c>
    </row>
    <row r="44" ht="11.25">
      <c r="H44" s="184" t="s">
        <v>189</v>
      </c>
    </row>
    <row r="45" ht="11.25">
      <c r="H45" s="184" t="s">
        <v>190</v>
      </c>
    </row>
    <row r="46" ht="11.25">
      <c r="H46" s="184" t="s">
        <v>191</v>
      </c>
    </row>
    <row r="47" ht="11.25">
      <c r="H47" s="184" t="s">
        <v>192</v>
      </c>
    </row>
    <row r="48" ht="11.25">
      <c r="H48" s="184" t="s">
        <v>193</v>
      </c>
    </row>
    <row r="49" ht="11.25">
      <c r="H49" s="184" t="s">
        <v>194</v>
      </c>
    </row>
    <row r="50" ht="11.25">
      <c r="H50" s="184" t="s">
        <v>195</v>
      </c>
    </row>
    <row r="51" ht="11.25">
      <c r="H51" s="184" t="s">
        <v>196</v>
      </c>
    </row>
    <row r="52" ht="11.25">
      <c r="H52" s="184" t="s">
        <v>197</v>
      </c>
    </row>
    <row r="53" ht="11.25">
      <c r="H53" s="184" t="s">
        <v>198</v>
      </c>
    </row>
    <row r="54" ht="11.25">
      <c r="H54" s="184" t="s">
        <v>199</v>
      </c>
    </row>
    <row r="55" ht="11.25">
      <c r="H55" s="184" t="s">
        <v>200</v>
      </c>
    </row>
    <row r="56" ht="11.25">
      <c r="H56" s="184" t="s">
        <v>201</v>
      </c>
    </row>
    <row r="57" ht="11.25">
      <c r="H57" s="184" t="s">
        <v>202</v>
      </c>
    </row>
    <row r="58" ht="11.25">
      <c r="H58" s="184" t="s">
        <v>203</v>
      </c>
    </row>
    <row r="59" ht="11.25">
      <c r="H59" s="184" t="s">
        <v>204</v>
      </c>
    </row>
    <row r="60" ht="11.25">
      <c r="H60" s="184" t="s">
        <v>205</v>
      </c>
    </row>
    <row r="61" ht="11.25">
      <c r="H61" s="184" t="s">
        <v>206</v>
      </c>
    </row>
    <row r="62" ht="11.25">
      <c r="H62" s="184" t="s">
        <v>207</v>
      </c>
    </row>
    <row r="63" ht="11.25">
      <c r="H63" s="184" t="s">
        <v>208</v>
      </c>
    </row>
    <row r="64" ht="11.25">
      <c r="H64" s="184" t="s">
        <v>209</v>
      </c>
    </row>
    <row r="65" ht="11.25">
      <c r="H65" s="184" t="s">
        <v>210</v>
      </c>
    </row>
    <row r="66" ht="11.25">
      <c r="H66" s="184" t="s">
        <v>211</v>
      </c>
    </row>
    <row r="67" ht="11.25">
      <c r="H67" s="184" t="s">
        <v>212</v>
      </c>
    </row>
    <row r="68" ht="11.25">
      <c r="H68" s="184" t="s">
        <v>213</v>
      </c>
    </row>
    <row r="69" ht="11.25">
      <c r="H69" s="184" t="s">
        <v>214</v>
      </c>
    </row>
    <row r="70" ht="11.25">
      <c r="H70" s="184" t="s">
        <v>215</v>
      </c>
    </row>
    <row r="71" ht="11.25">
      <c r="H71" s="184" t="s">
        <v>216</v>
      </c>
    </row>
    <row r="72" ht="11.25">
      <c r="H72" s="184" t="s">
        <v>217</v>
      </c>
    </row>
    <row r="73" ht="11.25">
      <c r="H73" s="184" t="s">
        <v>218</v>
      </c>
    </row>
    <row r="74" ht="11.25">
      <c r="H74" s="184" t="s">
        <v>219</v>
      </c>
    </row>
    <row r="75" ht="11.25">
      <c r="H75" s="184" t="s">
        <v>220</v>
      </c>
    </row>
    <row r="76" ht="11.25">
      <c r="H76" s="184" t="s">
        <v>221</v>
      </c>
    </row>
    <row r="77" ht="11.25">
      <c r="H77" s="184" t="s">
        <v>222</v>
      </c>
    </row>
    <row r="78" ht="11.25">
      <c r="H78" s="184" t="s">
        <v>223</v>
      </c>
    </row>
    <row r="79" ht="11.25">
      <c r="H79" s="184" t="s">
        <v>517</v>
      </c>
    </row>
    <row r="80" ht="11.25">
      <c r="H80" s="184" t="s">
        <v>224</v>
      </c>
    </row>
    <row r="81" ht="11.25">
      <c r="H81" s="184" t="s">
        <v>225</v>
      </c>
    </row>
    <row r="82" ht="11.25">
      <c r="H82" s="184" t="s">
        <v>226</v>
      </c>
    </row>
    <row r="83" ht="11.25">
      <c r="H83" s="184" t="s">
        <v>227</v>
      </c>
    </row>
    <row r="84" ht="11.25">
      <c r="H84" s="184" t="s">
        <v>228</v>
      </c>
    </row>
    <row r="85" ht="11.25">
      <c r="H85" s="184" t="s">
        <v>229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36</v>
      </c>
      <c r="C1" s="49" t="s">
        <v>37</v>
      </c>
      <c r="D1" s="49" t="s">
        <v>403</v>
      </c>
      <c r="E1" s="49" t="s">
        <v>38</v>
      </c>
      <c r="F1" s="49" t="s">
        <v>39</v>
      </c>
      <c r="G1" s="49" t="s">
        <v>40</v>
      </c>
      <c r="H1" s="49" t="s">
        <v>404</v>
      </c>
    </row>
    <row r="2" spans="1:5" ht="11.25">
      <c r="A2" s="49">
        <v>2</v>
      </c>
      <c r="B2" s="49" t="s">
        <v>231</v>
      </c>
      <c r="C2" s="49" t="s">
        <v>233</v>
      </c>
      <c r="D2" s="49" t="s">
        <v>234</v>
      </c>
      <c r="E2" s="49" t="s">
        <v>232</v>
      </c>
    </row>
    <row r="3" spans="1:5" ht="11.25">
      <c r="A3" s="49">
        <v>22</v>
      </c>
      <c r="B3" s="49" t="s">
        <v>236</v>
      </c>
      <c r="C3" s="49" t="s">
        <v>237</v>
      </c>
      <c r="D3" s="49" t="s">
        <v>238</v>
      </c>
      <c r="E3" s="49" t="s">
        <v>239</v>
      </c>
    </row>
    <row r="4" spans="1:5" ht="11.25">
      <c r="A4" s="49">
        <v>61</v>
      </c>
      <c r="B4" s="49" t="s">
        <v>241</v>
      </c>
      <c r="C4" s="49" t="s">
        <v>242</v>
      </c>
      <c r="D4" s="49" t="s">
        <v>243</v>
      </c>
      <c r="E4" s="49" t="s">
        <v>235</v>
      </c>
    </row>
    <row r="5" spans="1:5" ht="11.25">
      <c r="A5" s="49">
        <v>63</v>
      </c>
      <c r="B5" s="49" t="s">
        <v>241</v>
      </c>
      <c r="C5" s="49" t="s">
        <v>244</v>
      </c>
      <c r="D5" s="49" t="s">
        <v>245</v>
      </c>
      <c r="E5" s="49" t="s">
        <v>235</v>
      </c>
    </row>
    <row r="6" spans="1:5" ht="11.25">
      <c r="A6" s="49">
        <v>95</v>
      </c>
      <c r="B6" s="49" t="s">
        <v>246</v>
      </c>
      <c r="C6" s="49" t="s">
        <v>247</v>
      </c>
      <c r="D6" s="49" t="s">
        <v>248</v>
      </c>
      <c r="E6" s="49" t="s">
        <v>249</v>
      </c>
    </row>
    <row r="7" spans="1:5" ht="11.25">
      <c r="A7" s="49">
        <v>107</v>
      </c>
      <c r="B7" s="49" t="s">
        <v>250</v>
      </c>
      <c r="C7" s="49" t="s">
        <v>252</v>
      </c>
      <c r="D7" s="49" t="s">
        <v>253</v>
      </c>
      <c r="E7" s="49" t="s">
        <v>251</v>
      </c>
    </row>
    <row r="8" spans="1:5" ht="11.25">
      <c r="A8" s="49">
        <v>128</v>
      </c>
      <c r="B8" s="49" t="s">
        <v>254</v>
      </c>
      <c r="C8" s="49" t="s">
        <v>256</v>
      </c>
      <c r="D8" s="49" t="s">
        <v>257</v>
      </c>
      <c r="E8" s="49" t="s">
        <v>255</v>
      </c>
    </row>
    <row r="9" spans="1:5" ht="11.25">
      <c r="A9" s="49">
        <v>132</v>
      </c>
      <c r="B9" s="49" t="s">
        <v>254</v>
      </c>
      <c r="C9" s="49" t="s">
        <v>258</v>
      </c>
      <c r="D9" s="49" t="s">
        <v>259</v>
      </c>
      <c r="E9" s="49" t="s">
        <v>255</v>
      </c>
    </row>
    <row r="10" spans="1:5" ht="11.25">
      <c r="A10" s="49">
        <v>166</v>
      </c>
      <c r="B10" s="49" t="s">
        <v>523</v>
      </c>
      <c r="C10" s="49" t="s">
        <v>261</v>
      </c>
      <c r="D10" s="49" t="s">
        <v>262</v>
      </c>
      <c r="E10" s="49" t="s">
        <v>260</v>
      </c>
    </row>
    <row r="11" spans="1:5" ht="11.25">
      <c r="A11" s="49">
        <v>179</v>
      </c>
      <c r="B11" s="49" t="s">
        <v>263</v>
      </c>
      <c r="C11" s="49" t="s">
        <v>264</v>
      </c>
      <c r="D11" s="49" t="s">
        <v>265</v>
      </c>
      <c r="E11" s="49" t="s">
        <v>240</v>
      </c>
    </row>
    <row r="12" spans="1:5" ht="11.25">
      <c r="A12" s="49">
        <v>180</v>
      </c>
      <c r="B12" s="49" t="s">
        <v>263</v>
      </c>
      <c r="C12" s="49" t="s">
        <v>266</v>
      </c>
      <c r="D12" s="49" t="s">
        <v>267</v>
      </c>
      <c r="E12" s="49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2:8" ht="11.25">
      <c r="B1" s="48" t="s">
        <v>36</v>
      </c>
      <c r="C1" s="48" t="s">
        <v>37</v>
      </c>
      <c r="D1" s="48" t="s">
        <v>403</v>
      </c>
      <c r="E1" s="48" t="s">
        <v>38</v>
      </c>
      <c r="F1" s="48" t="s">
        <v>39</v>
      </c>
      <c r="G1" s="48" t="s">
        <v>40</v>
      </c>
      <c r="H1" s="48" t="s">
        <v>404</v>
      </c>
    </row>
    <row r="2" spans="1:8" ht="11.25">
      <c r="A2" s="48">
        <v>1</v>
      </c>
      <c r="B2" s="48" t="s">
        <v>568</v>
      </c>
      <c r="C2" s="48" t="s">
        <v>568</v>
      </c>
      <c r="D2" s="48" t="s">
        <v>569</v>
      </c>
      <c r="E2" s="48" t="s">
        <v>570</v>
      </c>
      <c r="F2" s="48" t="s">
        <v>571</v>
      </c>
      <c r="G2" s="48" t="s">
        <v>572</v>
      </c>
      <c r="H2" s="48" t="s">
        <v>374</v>
      </c>
    </row>
    <row r="3" spans="1:8" ht="11.25">
      <c r="A3" s="48">
        <v>2</v>
      </c>
      <c r="B3" s="48" t="s">
        <v>568</v>
      </c>
      <c r="C3" s="48" t="s">
        <v>568</v>
      </c>
      <c r="D3" s="48" t="s">
        <v>569</v>
      </c>
      <c r="E3" s="48" t="s">
        <v>573</v>
      </c>
      <c r="F3" s="48" t="s">
        <v>574</v>
      </c>
      <c r="G3" s="48" t="s">
        <v>572</v>
      </c>
      <c r="H3" s="48" t="s">
        <v>509</v>
      </c>
    </row>
    <row r="4" spans="1:8" ht="11.25">
      <c r="A4" s="48">
        <v>3</v>
      </c>
      <c r="B4" s="48" t="s">
        <v>568</v>
      </c>
      <c r="C4" s="48" t="s">
        <v>568</v>
      </c>
      <c r="D4" s="48" t="s">
        <v>569</v>
      </c>
      <c r="E4" s="48" t="s">
        <v>575</v>
      </c>
      <c r="F4" s="48" t="s">
        <v>576</v>
      </c>
      <c r="G4" s="48" t="s">
        <v>572</v>
      </c>
      <c r="H4" s="48" t="s">
        <v>374</v>
      </c>
    </row>
    <row r="5" spans="1:8" ht="11.25">
      <c r="A5" s="48">
        <v>4</v>
      </c>
      <c r="B5" s="48" t="s">
        <v>577</v>
      </c>
      <c r="C5" s="48" t="s">
        <v>577</v>
      </c>
      <c r="D5" s="48" t="s">
        <v>578</v>
      </c>
      <c r="E5" s="48" t="s">
        <v>579</v>
      </c>
      <c r="F5" s="48" t="s">
        <v>580</v>
      </c>
      <c r="G5" s="48" t="s">
        <v>581</v>
      </c>
      <c r="H5" s="48" t="s">
        <v>402</v>
      </c>
    </row>
    <row r="6" spans="1:8" ht="11.25">
      <c r="A6" s="48">
        <v>5</v>
      </c>
      <c r="B6" s="48" t="s">
        <v>577</v>
      </c>
      <c r="C6" s="48" t="s">
        <v>577</v>
      </c>
      <c r="D6" s="48" t="s">
        <v>578</v>
      </c>
      <c r="E6" s="48" t="s">
        <v>582</v>
      </c>
      <c r="F6" s="48" t="s">
        <v>583</v>
      </c>
      <c r="G6" s="48" t="s">
        <v>584</v>
      </c>
      <c r="H6" s="48" t="s">
        <v>402</v>
      </c>
    </row>
    <row r="7" spans="1:8" ht="11.25">
      <c r="A7" s="48">
        <v>6</v>
      </c>
      <c r="B7" s="48" t="s">
        <v>585</v>
      </c>
      <c r="C7" s="48" t="s">
        <v>585</v>
      </c>
      <c r="D7" s="48" t="s">
        <v>586</v>
      </c>
      <c r="E7" s="48" t="s">
        <v>587</v>
      </c>
      <c r="F7" s="48" t="s">
        <v>588</v>
      </c>
      <c r="G7" s="48" t="s">
        <v>589</v>
      </c>
      <c r="H7" s="48" t="s">
        <v>402</v>
      </c>
    </row>
    <row r="8" spans="1:8" ht="11.25">
      <c r="A8" s="48">
        <v>7</v>
      </c>
      <c r="B8" s="48" t="s">
        <v>585</v>
      </c>
      <c r="C8" s="48" t="s">
        <v>585</v>
      </c>
      <c r="D8" s="48" t="s">
        <v>586</v>
      </c>
      <c r="E8" s="48" t="s">
        <v>590</v>
      </c>
      <c r="F8" s="48" t="s">
        <v>591</v>
      </c>
      <c r="G8" s="48" t="s">
        <v>589</v>
      </c>
      <c r="H8" s="48" t="s">
        <v>374</v>
      </c>
    </row>
    <row r="9" spans="1:8" ht="11.25">
      <c r="A9" s="48">
        <v>8</v>
      </c>
      <c r="B9" s="48" t="s">
        <v>592</v>
      </c>
      <c r="C9" s="48" t="s">
        <v>592</v>
      </c>
      <c r="D9" s="48" t="s">
        <v>593</v>
      </c>
      <c r="E9" s="48" t="s">
        <v>594</v>
      </c>
      <c r="F9" s="48" t="s">
        <v>595</v>
      </c>
      <c r="G9" s="48" t="s">
        <v>596</v>
      </c>
      <c r="H9" s="48" t="s">
        <v>374</v>
      </c>
    </row>
    <row r="10" spans="1:8" ht="11.25">
      <c r="A10" s="48">
        <v>9</v>
      </c>
      <c r="B10" s="48" t="s">
        <v>592</v>
      </c>
      <c r="C10" s="48" t="s">
        <v>592</v>
      </c>
      <c r="D10" s="48" t="s">
        <v>593</v>
      </c>
      <c r="E10" s="48" t="s">
        <v>597</v>
      </c>
      <c r="F10" s="48" t="s">
        <v>598</v>
      </c>
      <c r="G10" s="48" t="s">
        <v>596</v>
      </c>
      <c r="H10" s="48" t="s">
        <v>374</v>
      </c>
    </row>
    <row r="11" spans="1:8" ht="11.25">
      <c r="A11" s="48">
        <v>10</v>
      </c>
      <c r="B11" s="48" t="s">
        <v>592</v>
      </c>
      <c r="C11" s="48" t="s">
        <v>592</v>
      </c>
      <c r="D11" s="48" t="s">
        <v>593</v>
      </c>
      <c r="E11" s="48" t="s">
        <v>599</v>
      </c>
      <c r="F11" s="48" t="s">
        <v>600</v>
      </c>
      <c r="G11" s="48" t="s">
        <v>596</v>
      </c>
      <c r="H11" s="48" t="s">
        <v>374</v>
      </c>
    </row>
    <row r="12" spans="1:8" ht="11.25">
      <c r="A12" s="48">
        <v>11</v>
      </c>
      <c r="B12" s="48" t="s">
        <v>601</v>
      </c>
      <c r="C12" s="48" t="s">
        <v>601</v>
      </c>
      <c r="D12" s="48" t="s">
        <v>602</v>
      </c>
      <c r="E12" s="48" t="s">
        <v>603</v>
      </c>
      <c r="F12" s="48" t="s">
        <v>604</v>
      </c>
      <c r="G12" s="48" t="s">
        <v>605</v>
      </c>
      <c r="H12" s="48" t="s">
        <v>374</v>
      </c>
    </row>
    <row r="13" spans="1:8" ht="11.25">
      <c r="A13" s="48">
        <v>12</v>
      </c>
      <c r="B13" s="48" t="s">
        <v>601</v>
      </c>
      <c r="C13" s="48" t="s">
        <v>601</v>
      </c>
      <c r="D13" s="48" t="s">
        <v>602</v>
      </c>
      <c r="E13" s="48" t="s">
        <v>606</v>
      </c>
      <c r="F13" s="48" t="s">
        <v>607</v>
      </c>
      <c r="G13" s="48" t="s">
        <v>605</v>
      </c>
      <c r="H13" s="48" t="s">
        <v>374</v>
      </c>
    </row>
    <row r="14" spans="1:8" ht="11.25">
      <c r="A14" s="48">
        <v>13</v>
      </c>
      <c r="B14" s="48" t="s">
        <v>601</v>
      </c>
      <c r="C14" s="48" t="s">
        <v>601</v>
      </c>
      <c r="D14" s="48" t="s">
        <v>602</v>
      </c>
      <c r="E14" s="48" t="s">
        <v>608</v>
      </c>
      <c r="F14" s="48" t="s">
        <v>609</v>
      </c>
      <c r="G14" s="48" t="s">
        <v>605</v>
      </c>
      <c r="H14" s="48" t="s">
        <v>374</v>
      </c>
    </row>
    <row r="15" spans="1:8" ht="11.25">
      <c r="A15" s="48">
        <v>14</v>
      </c>
      <c r="B15" s="48" t="s">
        <v>601</v>
      </c>
      <c r="C15" s="48" t="s">
        <v>601</v>
      </c>
      <c r="D15" s="48" t="s">
        <v>602</v>
      </c>
      <c r="E15" s="48" t="s">
        <v>610</v>
      </c>
      <c r="F15" s="48" t="s">
        <v>611</v>
      </c>
      <c r="G15" s="48" t="s">
        <v>605</v>
      </c>
      <c r="H15" s="48" t="s">
        <v>402</v>
      </c>
    </row>
    <row r="16" spans="1:8" ht="11.25">
      <c r="A16" s="48">
        <v>15</v>
      </c>
      <c r="B16" s="48" t="s">
        <v>601</v>
      </c>
      <c r="C16" s="48" t="s">
        <v>601</v>
      </c>
      <c r="D16" s="48" t="s">
        <v>602</v>
      </c>
      <c r="E16" s="48" t="s">
        <v>612</v>
      </c>
      <c r="F16" s="48" t="s">
        <v>613</v>
      </c>
      <c r="G16" s="48" t="s">
        <v>605</v>
      </c>
      <c r="H16" s="48" t="s">
        <v>402</v>
      </c>
    </row>
    <row r="17" spans="1:8" ht="11.25">
      <c r="A17" s="48">
        <v>16</v>
      </c>
      <c r="B17" s="48" t="s">
        <v>601</v>
      </c>
      <c r="C17" s="48" t="s">
        <v>601</v>
      </c>
      <c r="D17" s="48" t="s">
        <v>602</v>
      </c>
      <c r="E17" s="48" t="s">
        <v>614</v>
      </c>
      <c r="F17" s="48" t="s">
        <v>615</v>
      </c>
      <c r="G17" s="48" t="s">
        <v>605</v>
      </c>
      <c r="H17" s="48" t="s">
        <v>402</v>
      </c>
    </row>
    <row r="18" spans="1:8" ht="11.25">
      <c r="A18" s="48">
        <v>17</v>
      </c>
      <c r="B18" s="48" t="s">
        <v>616</v>
      </c>
      <c r="C18" s="48" t="s">
        <v>616</v>
      </c>
      <c r="D18" s="48" t="s">
        <v>617</v>
      </c>
      <c r="E18" s="48" t="s">
        <v>618</v>
      </c>
      <c r="F18" s="48" t="s">
        <v>619</v>
      </c>
      <c r="G18" s="48" t="s">
        <v>620</v>
      </c>
      <c r="H18" s="48" t="s">
        <v>402</v>
      </c>
    </row>
    <row r="19" spans="1:8" ht="11.25">
      <c r="A19" s="48">
        <v>18</v>
      </c>
      <c r="B19" s="48" t="s">
        <v>616</v>
      </c>
      <c r="C19" s="48" t="s">
        <v>616</v>
      </c>
      <c r="D19" s="48" t="s">
        <v>617</v>
      </c>
      <c r="E19" s="48" t="s">
        <v>621</v>
      </c>
      <c r="F19" s="48" t="s">
        <v>622</v>
      </c>
      <c r="G19" s="48" t="s">
        <v>620</v>
      </c>
      <c r="H19" s="48" t="s">
        <v>374</v>
      </c>
    </row>
    <row r="20" spans="1:8" ht="11.25">
      <c r="A20" s="48">
        <v>19</v>
      </c>
      <c r="B20" s="48" t="s">
        <v>623</v>
      </c>
      <c r="C20" s="48" t="s">
        <v>623</v>
      </c>
      <c r="D20" s="48" t="s">
        <v>624</v>
      </c>
      <c r="E20" s="48" t="s">
        <v>625</v>
      </c>
      <c r="F20" s="48" t="s">
        <v>2</v>
      </c>
      <c r="G20" s="48" t="s">
        <v>626</v>
      </c>
      <c r="H20" s="48" t="s">
        <v>402</v>
      </c>
    </row>
    <row r="21" spans="1:8" ht="11.25">
      <c r="A21" s="48">
        <v>20</v>
      </c>
      <c r="B21" s="48" t="s">
        <v>627</v>
      </c>
      <c r="C21" s="48" t="s">
        <v>627</v>
      </c>
      <c r="D21" s="48" t="s">
        <v>628</v>
      </c>
      <c r="E21" s="48" t="s">
        <v>629</v>
      </c>
      <c r="F21" s="48" t="s">
        <v>630</v>
      </c>
      <c r="G21" s="48" t="s">
        <v>631</v>
      </c>
      <c r="H21" s="48" t="s">
        <v>374</v>
      </c>
    </row>
    <row r="22" spans="1:8" ht="11.25">
      <c r="A22" s="48">
        <v>21</v>
      </c>
      <c r="B22" s="48" t="s">
        <v>632</v>
      </c>
      <c r="C22" s="48" t="s">
        <v>634</v>
      </c>
      <c r="D22" s="48" t="s">
        <v>633</v>
      </c>
      <c r="E22" s="48" t="s">
        <v>635</v>
      </c>
      <c r="F22" s="48" t="s">
        <v>636</v>
      </c>
      <c r="G22" s="48" t="s">
        <v>637</v>
      </c>
      <c r="H22" s="48" t="s">
        <v>374</v>
      </c>
    </row>
    <row r="23" spans="1:8" ht="11.25">
      <c r="A23" s="48">
        <v>22</v>
      </c>
      <c r="B23" s="48" t="s">
        <v>632</v>
      </c>
      <c r="C23" s="48" t="s">
        <v>634</v>
      </c>
      <c r="D23" s="48" t="s">
        <v>633</v>
      </c>
      <c r="E23" s="48" t="s">
        <v>638</v>
      </c>
      <c r="F23" s="48" t="s">
        <v>639</v>
      </c>
      <c r="G23" s="48" t="s">
        <v>640</v>
      </c>
      <c r="H23" s="48" t="s">
        <v>374</v>
      </c>
    </row>
    <row r="24" spans="1:8" ht="11.25">
      <c r="A24" s="48">
        <v>23</v>
      </c>
      <c r="B24" s="48" t="s">
        <v>632</v>
      </c>
      <c r="C24" s="48" t="s">
        <v>634</v>
      </c>
      <c r="D24" s="48" t="s">
        <v>633</v>
      </c>
      <c r="E24" s="48" t="s">
        <v>573</v>
      </c>
      <c r="F24" s="48" t="s">
        <v>641</v>
      </c>
      <c r="G24" s="48" t="s">
        <v>640</v>
      </c>
      <c r="H24" s="48" t="s">
        <v>402</v>
      </c>
    </row>
    <row r="25" spans="1:8" ht="11.25">
      <c r="A25" s="48">
        <v>24</v>
      </c>
      <c r="B25" s="48" t="s">
        <v>632</v>
      </c>
      <c r="C25" s="48" t="s">
        <v>634</v>
      </c>
      <c r="D25" s="48" t="s">
        <v>633</v>
      </c>
      <c r="E25" s="48" t="s">
        <v>642</v>
      </c>
      <c r="F25" s="48" t="s">
        <v>643</v>
      </c>
      <c r="G25" s="48" t="s">
        <v>637</v>
      </c>
      <c r="H25" s="48" t="s">
        <v>374</v>
      </c>
    </row>
    <row r="26" spans="1:8" ht="11.25">
      <c r="A26" s="48">
        <v>25</v>
      </c>
      <c r="B26" s="48" t="s">
        <v>632</v>
      </c>
      <c r="C26" s="48" t="s">
        <v>634</v>
      </c>
      <c r="D26" s="48" t="s">
        <v>633</v>
      </c>
      <c r="E26" s="48" t="s">
        <v>644</v>
      </c>
      <c r="F26" s="48" t="s">
        <v>645</v>
      </c>
      <c r="G26" s="48" t="s">
        <v>640</v>
      </c>
      <c r="H26" s="48" t="s">
        <v>374</v>
      </c>
    </row>
    <row r="27" spans="1:8" ht="11.25">
      <c r="A27" s="48">
        <v>26</v>
      </c>
      <c r="B27" s="48" t="s">
        <v>632</v>
      </c>
      <c r="C27" s="48" t="s">
        <v>634</v>
      </c>
      <c r="D27" s="48" t="s">
        <v>633</v>
      </c>
      <c r="E27" s="48" t="s">
        <v>646</v>
      </c>
      <c r="F27" s="48" t="s">
        <v>647</v>
      </c>
      <c r="G27" s="48" t="s">
        <v>640</v>
      </c>
      <c r="H27" s="48" t="s">
        <v>374</v>
      </c>
    </row>
    <row r="28" spans="1:8" ht="11.25">
      <c r="A28" s="48">
        <v>27</v>
      </c>
      <c r="B28" s="48" t="s">
        <v>632</v>
      </c>
      <c r="C28" s="48" t="s">
        <v>634</v>
      </c>
      <c r="D28" s="48" t="s">
        <v>633</v>
      </c>
      <c r="E28" s="48" t="s">
        <v>648</v>
      </c>
      <c r="F28" s="48" t="s">
        <v>649</v>
      </c>
      <c r="G28" s="48" t="s">
        <v>637</v>
      </c>
      <c r="H28" s="48" t="s">
        <v>374</v>
      </c>
    </row>
    <row r="29" spans="1:8" ht="11.25">
      <c r="A29" s="48">
        <v>28</v>
      </c>
      <c r="B29" s="48" t="s">
        <v>632</v>
      </c>
      <c r="C29" s="48" t="s">
        <v>634</v>
      </c>
      <c r="D29" s="48" t="s">
        <v>633</v>
      </c>
      <c r="E29" s="48" t="s">
        <v>650</v>
      </c>
      <c r="F29" s="48" t="s">
        <v>651</v>
      </c>
      <c r="G29" s="48" t="s">
        <v>637</v>
      </c>
      <c r="H29" s="48" t="s">
        <v>509</v>
      </c>
    </row>
    <row r="30" spans="1:8" ht="11.25">
      <c r="A30" s="48">
        <v>29</v>
      </c>
      <c r="B30" s="48" t="s">
        <v>652</v>
      </c>
      <c r="C30" s="48" t="s">
        <v>652</v>
      </c>
      <c r="D30" s="48" t="s">
        <v>653</v>
      </c>
      <c r="E30" s="48" t="s">
        <v>654</v>
      </c>
      <c r="F30" s="48" t="s">
        <v>655</v>
      </c>
      <c r="G30" s="48" t="s">
        <v>656</v>
      </c>
      <c r="H30" s="48" t="s">
        <v>374</v>
      </c>
    </row>
    <row r="31" spans="1:8" ht="11.25">
      <c r="A31" s="48">
        <v>30</v>
      </c>
      <c r="B31" s="48" t="s">
        <v>652</v>
      </c>
      <c r="C31" s="48" t="s">
        <v>652</v>
      </c>
      <c r="D31" s="48" t="s">
        <v>653</v>
      </c>
      <c r="E31" s="48" t="s">
        <v>657</v>
      </c>
      <c r="F31" s="48" t="s">
        <v>658</v>
      </c>
      <c r="G31" s="48" t="s">
        <v>659</v>
      </c>
      <c r="H31" s="48" t="s">
        <v>402</v>
      </c>
    </row>
    <row r="32" spans="1:8" ht="11.25">
      <c r="A32" s="48">
        <v>31</v>
      </c>
      <c r="B32" s="48" t="s">
        <v>660</v>
      </c>
      <c r="C32" s="48" t="s">
        <v>660</v>
      </c>
      <c r="D32" s="48" t="s">
        <v>661</v>
      </c>
      <c r="E32" s="48" t="s">
        <v>599</v>
      </c>
      <c r="F32" s="48" t="s">
        <v>662</v>
      </c>
      <c r="G32" s="48" t="s">
        <v>663</v>
      </c>
      <c r="H32" s="48" t="s">
        <v>402</v>
      </c>
    </row>
    <row r="33" spans="1:8" ht="11.25">
      <c r="A33" s="48">
        <v>32</v>
      </c>
      <c r="B33" s="48" t="s">
        <v>660</v>
      </c>
      <c r="C33" s="48" t="s">
        <v>660</v>
      </c>
      <c r="D33" s="48" t="s">
        <v>664</v>
      </c>
      <c r="E33" s="48" t="s">
        <v>665</v>
      </c>
      <c r="F33" s="48" t="s">
        <v>666</v>
      </c>
      <c r="G33" s="48" t="s">
        <v>667</v>
      </c>
      <c r="H33" s="48" t="s">
        <v>374</v>
      </c>
    </row>
    <row r="34" spans="1:8" ht="11.25">
      <c r="A34" s="48">
        <v>33</v>
      </c>
      <c r="B34" s="48" t="s">
        <v>660</v>
      </c>
      <c r="C34" s="48" t="s">
        <v>660</v>
      </c>
      <c r="D34" s="48" t="s">
        <v>661</v>
      </c>
      <c r="E34" s="48" t="s">
        <v>668</v>
      </c>
      <c r="F34" s="48" t="s">
        <v>669</v>
      </c>
      <c r="G34" s="48" t="s">
        <v>663</v>
      </c>
      <c r="H34" s="48" t="s">
        <v>374</v>
      </c>
    </row>
    <row r="35" spans="1:8" ht="11.25">
      <c r="A35" s="48">
        <v>34</v>
      </c>
      <c r="B35" s="48" t="s">
        <v>670</v>
      </c>
      <c r="C35" s="48" t="s">
        <v>670</v>
      </c>
      <c r="D35" s="48" t="s">
        <v>671</v>
      </c>
      <c r="E35" s="48" t="s">
        <v>672</v>
      </c>
      <c r="F35" s="48" t="s">
        <v>673</v>
      </c>
      <c r="G35" s="48" t="s">
        <v>674</v>
      </c>
      <c r="H35" s="48" t="s">
        <v>374</v>
      </c>
    </row>
    <row r="36" spans="1:8" ht="11.25">
      <c r="A36" s="48">
        <v>35</v>
      </c>
      <c r="B36" s="48" t="s">
        <v>670</v>
      </c>
      <c r="C36" s="48" t="s">
        <v>670</v>
      </c>
      <c r="D36" s="48" t="s">
        <v>671</v>
      </c>
      <c r="E36" s="48" t="s">
        <v>675</v>
      </c>
      <c r="F36" s="48" t="s">
        <v>676</v>
      </c>
      <c r="G36" s="48" t="s">
        <v>674</v>
      </c>
      <c r="H36" s="48" t="s">
        <v>402</v>
      </c>
    </row>
    <row r="37" spans="1:8" ht="11.25">
      <c r="A37" s="48">
        <v>36</v>
      </c>
      <c r="B37" s="48" t="s">
        <v>670</v>
      </c>
      <c r="C37" s="48" t="s">
        <v>670</v>
      </c>
      <c r="D37" s="48" t="s">
        <v>671</v>
      </c>
      <c r="E37" s="48" t="s">
        <v>677</v>
      </c>
      <c r="F37" s="48" t="s">
        <v>678</v>
      </c>
      <c r="G37" s="48" t="s">
        <v>674</v>
      </c>
      <c r="H37" s="48" t="s">
        <v>374</v>
      </c>
    </row>
    <row r="38" spans="1:8" ht="11.25">
      <c r="A38" s="48">
        <v>37</v>
      </c>
      <c r="B38" s="48" t="s">
        <v>679</v>
      </c>
      <c r="C38" s="48" t="s">
        <v>679</v>
      </c>
      <c r="D38" s="48" t="s">
        <v>680</v>
      </c>
      <c r="E38" s="48" t="s">
        <v>681</v>
      </c>
      <c r="F38" s="48" t="s">
        <v>682</v>
      </c>
      <c r="G38" s="48" t="s">
        <v>683</v>
      </c>
      <c r="H38" s="48" t="s">
        <v>374</v>
      </c>
    </row>
    <row r="39" spans="1:8" ht="11.25">
      <c r="A39" s="48">
        <v>38</v>
      </c>
      <c r="B39" s="48" t="s">
        <v>679</v>
      </c>
      <c r="C39" s="48" t="s">
        <v>679</v>
      </c>
      <c r="D39" s="48" t="s">
        <v>680</v>
      </c>
      <c r="E39" s="48" t="s">
        <v>684</v>
      </c>
      <c r="F39" s="48" t="s">
        <v>685</v>
      </c>
      <c r="G39" s="48" t="s">
        <v>683</v>
      </c>
      <c r="H39" s="48" t="s">
        <v>402</v>
      </c>
    </row>
    <row r="40" spans="1:8" ht="11.25">
      <c r="A40" s="48">
        <v>39</v>
      </c>
      <c r="B40" s="48" t="s">
        <v>686</v>
      </c>
      <c r="C40" s="48" t="s">
        <v>686</v>
      </c>
      <c r="D40" s="48" t="s">
        <v>687</v>
      </c>
      <c r="E40" s="48" t="s">
        <v>688</v>
      </c>
      <c r="F40" s="48" t="s">
        <v>689</v>
      </c>
      <c r="G40" s="48" t="s">
        <v>690</v>
      </c>
      <c r="H40" s="48" t="s">
        <v>374</v>
      </c>
    </row>
    <row r="41" spans="1:8" ht="11.25">
      <c r="A41" s="48">
        <v>40</v>
      </c>
      <c r="B41" s="48" t="s">
        <v>691</v>
      </c>
      <c r="C41" s="48" t="s">
        <v>691</v>
      </c>
      <c r="D41" s="48" t="s">
        <v>692</v>
      </c>
      <c r="E41" s="48" t="s">
        <v>693</v>
      </c>
      <c r="F41" s="48" t="s">
        <v>694</v>
      </c>
      <c r="G41" s="48" t="s">
        <v>695</v>
      </c>
      <c r="H41" s="48" t="s">
        <v>374</v>
      </c>
    </row>
    <row r="42" spans="1:8" ht="11.25">
      <c r="A42" s="48">
        <v>41</v>
      </c>
      <c r="B42" s="48" t="s">
        <v>691</v>
      </c>
      <c r="C42" s="48" t="s">
        <v>691</v>
      </c>
      <c r="D42" s="48" t="s">
        <v>692</v>
      </c>
      <c r="E42" s="48" t="s">
        <v>696</v>
      </c>
      <c r="F42" s="48" t="s">
        <v>697</v>
      </c>
      <c r="G42" s="48" t="s">
        <v>695</v>
      </c>
      <c r="H42" s="48" t="s">
        <v>374</v>
      </c>
    </row>
    <row r="43" spans="1:8" ht="11.25">
      <c r="A43" s="48">
        <v>42</v>
      </c>
      <c r="B43" s="48" t="s">
        <v>691</v>
      </c>
      <c r="C43" s="48" t="s">
        <v>691</v>
      </c>
      <c r="D43" s="48" t="s">
        <v>692</v>
      </c>
      <c r="E43" s="48" t="s">
        <v>698</v>
      </c>
      <c r="F43" s="48" t="s">
        <v>699</v>
      </c>
      <c r="G43" s="48" t="s">
        <v>695</v>
      </c>
      <c r="H43" s="48" t="s">
        <v>374</v>
      </c>
    </row>
    <row r="44" spans="1:8" ht="11.25">
      <c r="A44" s="48">
        <v>43</v>
      </c>
      <c r="B44" s="48" t="s">
        <v>691</v>
      </c>
      <c r="C44" s="48" t="s">
        <v>691</v>
      </c>
      <c r="D44" s="48" t="s">
        <v>692</v>
      </c>
      <c r="E44" s="48" t="s">
        <v>700</v>
      </c>
      <c r="F44" s="48" t="s">
        <v>701</v>
      </c>
      <c r="G44" s="48" t="s">
        <v>695</v>
      </c>
      <c r="H44" s="48" t="s">
        <v>374</v>
      </c>
    </row>
    <row r="45" spans="1:8" ht="11.25">
      <c r="A45" s="48">
        <v>44</v>
      </c>
      <c r="B45" s="48" t="s">
        <v>691</v>
      </c>
      <c r="C45" s="48" t="s">
        <v>691</v>
      </c>
      <c r="D45" s="48" t="s">
        <v>692</v>
      </c>
      <c r="E45" s="48" t="s">
        <v>702</v>
      </c>
      <c r="F45" s="48" t="s">
        <v>703</v>
      </c>
      <c r="G45" s="48" t="s">
        <v>695</v>
      </c>
      <c r="H45" s="48" t="s">
        <v>374</v>
      </c>
    </row>
    <row r="46" spans="1:8" ht="11.25">
      <c r="A46" s="48">
        <v>45</v>
      </c>
      <c r="B46" s="48" t="s">
        <v>704</v>
      </c>
      <c r="C46" s="48" t="s">
        <v>704</v>
      </c>
      <c r="D46" s="48" t="s">
        <v>705</v>
      </c>
      <c r="E46" s="48" t="s">
        <v>706</v>
      </c>
      <c r="F46" s="48" t="s">
        <v>707</v>
      </c>
      <c r="G46" s="48" t="s">
        <v>708</v>
      </c>
      <c r="H46" s="48" t="s">
        <v>374</v>
      </c>
    </row>
    <row r="47" spans="1:8" ht="11.25">
      <c r="A47" s="48">
        <v>46</v>
      </c>
      <c r="B47" s="48" t="s">
        <v>709</v>
      </c>
      <c r="C47" s="48" t="s">
        <v>709</v>
      </c>
      <c r="D47" s="48" t="s">
        <v>710</v>
      </c>
      <c r="E47" s="48" t="s">
        <v>711</v>
      </c>
      <c r="F47" s="48" t="s">
        <v>712</v>
      </c>
      <c r="G47" s="48" t="s">
        <v>713</v>
      </c>
      <c r="H47" s="48" t="s">
        <v>402</v>
      </c>
    </row>
    <row r="48" spans="1:8" ht="11.25">
      <c r="A48" s="48">
        <v>47</v>
      </c>
      <c r="B48" s="48" t="s">
        <v>714</v>
      </c>
      <c r="C48" s="48" t="s">
        <v>714</v>
      </c>
      <c r="D48" s="48" t="s">
        <v>715</v>
      </c>
      <c r="E48" s="48" t="s">
        <v>716</v>
      </c>
      <c r="F48" s="48" t="s">
        <v>717</v>
      </c>
      <c r="G48" s="48" t="s">
        <v>718</v>
      </c>
      <c r="H48" s="48" t="s">
        <v>402</v>
      </c>
    </row>
    <row r="49" spans="1:8" ht="11.25">
      <c r="A49" s="48">
        <v>48</v>
      </c>
      <c r="B49" s="48" t="s">
        <v>714</v>
      </c>
      <c r="C49" s="48" t="s">
        <v>714</v>
      </c>
      <c r="D49" s="48" t="s">
        <v>715</v>
      </c>
      <c r="E49" s="48" t="s">
        <v>719</v>
      </c>
      <c r="F49" s="48" t="s">
        <v>720</v>
      </c>
      <c r="G49" s="48" t="s">
        <v>718</v>
      </c>
      <c r="H49" s="48" t="s">
        <v>402</v>
      </c>
    </row>
    <row r="50" spans="1:8" ht="11.25">
      <c r="A50" s="48">
        <v>49</v>
      </c>
      <c r="B50" s="48" t="s">
        <v>721</v>
      </c>
      <c r="C50" s="48" t="s">
        <v>721</v>
      </c>
      <c r="D50" s="48" t="s">
        <v>722</v>
      </c>
      <c r="E50" s="48" t="s">
        <v>723</v>
      </c>
      <c r="F50" s="48" t="s">
        <v>724</v>
      </c>
      <c r="G50" s="48" t="s">
        <v>725</v>
      </c>
      <c r="H50" s="48" t="s">
        <v>402</v>
      </c>
    </row>
    <row r="51" spans="1:8" ht="11.25">
      <c r="A51" s="48">
        <v>50</v>
      </c>
      <c r="B51" s="48" t="s">
        <v>721</v>
      </c>
      <c r="C51" s="48" t="s">
        <v>721</v>
      </c>
      <c r="D51" s="48" t="s">
        <v>722</v>
      </c>
      <c r="E51" s="48" t="s">
        <v>726</v>
      </c>
      <c r="F51" s="48" t="s">
        <v>727</v>
      </c>
      <c r="G51" s="48" t="s">
        <v>725</v>
      </c>
      <c r="H51" s="48" t="s">
        <v>374</v>
      </c>
    </row>
    <row r="52" spans="1:8" ht="11.25">
      <c r="A52" s="48">
        <v>51</v>
      </c>
      <c r="B52" s="48" t="s">
        <v>728</v>
      </c>
      <c r="C52" s="48" t="s">
        <v>728</v>
      </c>
      <c r="D52" s="48" t="s">
        <v>729</v>
      </c>
      <c r="E52" s="48" t="s">
        <v>730</v>
      </c>
      <c r="F52" s="48" t="s">
        <v>731</v>
      </c>
      <c r="G52" s="48" t="s">
        <v>732</v>
      </c>
      <c r="H52" s="48" t="s">
        <v>374</v>
      </c>
    </row>
    <row r="53" spans="1:8" ht="11.25">
      <c r="A53" s="48">
        <v>52</v>
      </c>
      <c r="B53" s="48" t="s">
        <v>733</v>
      </c>
      <c r="C53" s="48" t="s">
        <v>733</v>
      </c>
      <c r="D53" s="48" t="s">
        <v>734</v>
      </c>
      <c r="E53" s="48" t="s">
        <v>735</v>
      </c>
      <c r="F53" s="48" t="s">
        <v>736</v>
      </c>
      <c r="G53" s="48" t="s">
        <v>737</v>
      </c>
      <c r="H53" s="48" t="s">
        <v>374</v>
      </c>
    </row>
    <row r="54" spans="1:8" ht="11.25">
      <c r="A54" s="48">
        <v>53</v>
      </c>
      <c r="B54" s="48" t="s">
        <v>733</v>
      </c>
      <c r="C54" s="48" t="s">
        <v>733</v>
      </c>
      <c r="D54" s="48" t="s">
        <v>734</v>
      </c>
      <c r="E54" s="48" t="s">
        <v>738</v>
      </c>
      <c r="F54" s="48" t="s">
        <v>739</v>
      </c>
      <c r="G54" s="48" t="s">
        <v>740</v>
      </c>
      <c r="H54" s="48" t="s">
        <v>402</v>
      </c>
    </row>
    <row r="55" spans="1:8" ht="11.25">
      <c r="A55" s="48">
        <v>54</v>
      </c>
      <c r="B55" s="48" t="s">
        <v>733</v>
      </c>
      <c r="C55" s="48" t="s">
        <v>733</v>
      </c>
      <c r="D55" s="48" t="s">
        <v>734</v>
      </c>
      <c r="E55" s="48" t="s">
        <v>358</v>
      </c>
      <c r="F55" s="48" t="s">
        <v>739</v>
      </c>
      <c r="G55" s="48" t="s">
        <v>737</v>
      </c>
      <c r="H55" s="48" t="s">
        <v>402</v>
      </c>
    </row>
    <row r="56" spans="1:8" ht="11.25">
      <c r="A56" s="48">
        <v>55</v>
      </c>
      <c r="B56" s="48" t="s">
        <v>733</v>
      </c>
      <c r="C56" s="48" t="s">
        <v>733</v>
      </c>
      <c r="D56" s="48" t="s">
        <v>734</v>
      </c>
      <c r="E56" s="48" t="s">
        <v>741</v>
      </c>
      <c r="F56" s="48" t="s">
        <v>742</v>
      </c>
      <c r="G56" s="48" t="s">
        <v>737</v>
      </c>
      <c r="H56" s="48" t="s">
        <v>374</v>
      </c>
    </row>
    <row r="57" spans="1:8" ht="11.25">
      <c r="A57" s="48">
        <v>56</v>
      </c>
      <c r="B57" s="48" t="s">
        <v>733</v>
      </c>
      <c r="C57" s="48" t="s">
        <v>733</v>
      </c>
      <c r="D57" s="48" t="s">
        <v>734</v>
      </c>
      <c r="E57" s="48" t="s">
        <v>743</v>
      </c>
      <c r="F57" s="48" t="s">
        <v>744</v>
      </c>
      <c r="G57" s="48" t="s">
        <v>667</v>
      </c>
      <c r="H57" s="48" t="s">
        <v>374</v>
      </c>
    </row>
    <row r="58" spans="1:8" ht="11.25">
      <c r="A58" s="48">
        <v>57</v>
      </c>
      <c r="B58" s="48" t="s">
        <v>733</v>
      </c>
      <c r="C58" s="48" t="s">
        <v>733</v>
      </c>
      <c r="D58" s="48" t="s">
        <v>734</v>
      </c>
      <c r="E58" s="48" t="s">
        <v>745</v>
      </c>
      <c r="F58" s="48" t="s">
        <v>746</v>
      </c>
      <c r="G58" s="48" t="s">
        <v>667</v>
      </c>
      <c r="H58" s="48" t="s">
        <v>374</v>
      </c>
    </row>
    <row r="59" spans="1:8" ht="11.25">
      <c r="A59" s="48">
        <v>58</v>
      </c>
      <c r="B59" s="48" t="s">
        <v>733</v>
      </c>
      <c r="C59" s="48" t="s">
        <v>733</v>
      </c>
      <c r="D59" s="48" t="s">
        <v>734</v>
      </c>
      <c r="E59" s="48" t="s">
        <v>747</v>
      </c>
      <c r="F59" s="48" t="s">
        <v>748</v>
      </c>
      <c r="G59" s="48" t="s">
        <v>737</v>
      </c>
      <c r="H59" s="48" t="s">
        <v>374</v>
      </c>
    </row>
    <row r="60" spans="1:8" ht="11.25">
      <c r="A60" s="48">
        <v>59</v>
      </c>
      <c r="B60" s="48" t="s">
        <v>733</v>
      </c>
      <c r="C60" s="48" t="s">
        <v>733</v>
      </c>
      <c r="D60" s="48" t="s">
        <v>734</v>
      </c>
      <c r="E60" s="48" t="s">
        <v>749</v>
      </c>
      <c r="F60" s="48" t="s">
        <v>750</v>
      </c>
      <c r="G60" s="48" t="s">
        <v>737</v>
      </c>
      <c r="H60" s="48" t="s">
        <v>374</v>
      </c>
    </row>
    <row r="61" spans="1:8" ht="11.25">
      <c r="A61" s="48">
        <v>60</v>
      </c>
      <c r="B61" s="48" t="s">
        <v>733</v>
      </c>
      <c r="C61" s="48" t="s">
        <v>733</v>
      </c>
      <c r="D61" s="48" t="s">
        <v>734</v>
      </c>
      <c r="E61" s="48" t="s">
        <v>751</v>
      </c>
      <c r="F61" s="48" t="s">
        <v>752</v>
      </c>
      <c r="G61" s="48" t="s">
        <v>753</v>
      </c>
      <c r="H61" s="48" t="s">
        <v>374</v>
      </c>
    </row>
    <row r="62" spans="1:8" ht="11.25">
      <c r="A62" s="48">
        <v>61</v>
      </c>
      <c r="B62" s="48" t="s">
        <v>733</v>
      </c>
      <c r="C62" s="48" t="s">
        <v>733</v>
      </c>
      <c r="D62" s="48" t="s">
        <v>734</v>
      </c>
      <c r="E62" s="48" t="s">
        <v>754</v>
      </c>
      <c r="F62" s="48" t="s">
        <v>755</v>
      </c>
      <c r="G62" s="48" t="s">
        <v>756</v>
      </c>
      <c r="H62" s="48" t="s">
        <v>402</v>
      </c>
    </row>
    <row r="63" spans="1:8" ht="11.25">
      <c r="A63" s="48">
        <v>62</v>
      </c>
      <c r="B63" s="48" t="s">
        <v>757</v>
      </c>
      <c r="C63" s="48" t="s">
        <v>757</v>
      </c>
      <c r="D63" s="48" t="s">
        <v>758</v>
      </c>
      <c r="E63" s="48" t="s">
        <v>759</v>
      </c>
      <c r="F63" s="48" t="s">
        <v>760</v>
      </c>
      <c r="G63" s="48" t="s">
        <v>761</v>
      </c>
      <c r="H63" s="48" t="s">
        <v>402</v>
      </c>
    </row>
    <row r="64" spans="1:8" ht="11.25">
      <c r="A64" s="48">
        <v>63</v>
      </c>
      <c r="B64" s="48" t="s">
        <v>762</v>
      </c>
      <c r="C64" s="48" t="s">
        <v>762</v>
      </c>
      <c r="D64" s="48" t="s">
        <v>763</v>
      </c>
      <c r="E64" s="48" t="s">
        <v>764</v>
      </c>
      <c r="F64" s="48" t="s">
        <v>765</v>
      </c>
      <c r="G64" s="48" t="s">
        <v>766</v>
      </c>
      <c r="H64" s="48" t="s">
        <v>374</v>
      </c>
    </row>
    <row r="65" spans="1:8" ht="11.25">
      <c r="A65" s="48">
        <v>64</v>
      </c>
      <c r="B65" s="48" t="s">
        <v>762</v>
      </c>
      <c r="C65" s="48" t="s">
        <v>762</v>
      </c>
      <c r="D65" s="48" t="s">
        <v>763</v>
      </c>
      <c r="E65" s="48" t="s">
        <v>767</v>
      </c>
      <c r="F65" s="48" t="s">
        <v>768</v>
      </c>
      <c r="G65" s="48" t="s">
        <v>766</v>
      </c>
      <c r="H65" s="48" t="s">
        <v>402</v>
      </c>
    </row>
    <row r="66" spans="1:8" ht="11.25">
      <c r="A66" s="48">
        <v>65</v>
      </c>
      <c r="B66" s="48" t="s">
        <v>762</v>
      </c>
      <c r="C66" s="48" t="s">
        <v>762</v>
      </c>
      <c r="D66" s="48" t="s">
        <v>763</v>
      </c>
      <c r="E66" s="48" t="s">
        <v>769</v>
      </c>
      <c r="F66" s="48" t="s">
        <v>770</v>
      </c>
      <c r="G66" s="48" t="s">
        <v>766</v>
      </c>
      <c r="H66" s="48" t="s">
        <v>374</v>
      </c>
    </row>
    <row r="67" spans="1:8" ht="11.25">
      <c r="A67" s="48">
        <v>66</v>
      </c>
      <c r="B67" s="48" t="s">
        <v>762</v>
      </c>
      <c r="C67" s="48" t="s">
        <v>762</v>
      </c>
      <c r="D67" s="48" t="s">
        <v>763</v>
      </c>
      <c r="E67" s="48" t="s">
        <v>771</v>
      </c>
      <c r="F67" s="48" t="s">
        <v>772</v>
      </c>
      <c r="G67" s="48" t="s">
        <v>766</v>
      </c>
      <c r="H67" s="48" t="s">
        <v>402</v>
      </c>
    </row>
    <row r="68" spans="1:8" ht="11.25">
      <c r="A68" s="48">
        <v>67</v>
      </c>
      <c r="B68" s="48" t="s">
        <v>762</v>
      </c>
      <c r="C68" s="48" t="s">
        <v>762</v>
      </c>
      <c r="D68" s="48" t="s">
        <v>763</v>
      </c>
      <c r="E68" s="48" t="s">
        <v>773</v>
      </c>
      <c r="F68" s="48" t="s">
        <v>774</v>
      </c>
      <c r="G68" s="48" t="s">
        <v>766</v>
      </c>
      <c r="H68" s="48" t="s">
        <v>374</v>
      </c>
    </row>
    <row r="69" spans="1:8" ht="11.25">
      <c r="A69" s="48">
        <v>68</v>
      </c>
      <c r="B69" s="48" t="s">
        <v>762</v>
      </c>
      <c r="C69" s="48" t="s">
        <v>762</v>
      </c>
      <c r="D69" s="48" t="s">
        <v>763</v>
      </c>
      <c r="E69" s="48" t="s">
        <v>775</v>
      </c>
      <c r="F69" s="48" t="s">
        <v>776</v>
      </c>
      <c r="G69" s="48" t="s">
        <v>766</v>
      </c>
      <c r="H69" s="48" t="s">
        <v>374</v>
      </c>
    </row>
    <row r="70" spans="1:8" ht="11.25">
      <c r="A70" s="48">
        <v>69</v>
      </c>
      <c r="B70" s="48" t="s">
        <v>762</v>
      </c>
      <c r="C70" s="48" t="s">
        <v>762</v>
      </c>
      <c r="D70" s="48" t="s">
        <v>763</v>
      </c>
      <c r="E70" s="48" t="s">
        <v>777</v>
      </c>
      <c r="F70" s="48" t="s">
        <v>778</v>
      </c>
      <c r="G70" s="48" t="s">
        <v>766</v>
      </c>
      <c r="H70" s="48" t="s">
        <v>402</v>
      </c>
    </row>
    <row r="71" spans="1:8" ht="11.25">
      <c r="A71" s="48">
        <v>70</v>
      </c>
      <c r="B71" s="48" t="s">
        <v>779</v>
      </c>
      <c r="C71" s="48" t="s">
        <v>779</v>
      </c>
      <c r="D71" s="48" t="s">
        <v>780</v>
      </c>
      <c r="E71" s="48" t="s">
        <v>401</v>
      </c>
      <c r="F71" s="48" t="s">
        <v>781</v>
      </c>
      <c r="G71" s="48" t="s">
        <v>782</v>
      </c>
      <c r="H71" s="48" t="s">
        <v>374</v>
      </c>
    </row>
    <row r="72" spans="1:8" ht="11.25">
      <c r="A72" s="48">
        <v>71</v>
      </c>
      <c r="B72" s="48" t="s">
        <v>779</v>
      </c>
      <c r="C72" s="48" t="s">
        <v>779</v>
      </c>
      <c r="D72" s="48" t="s">
        <v>780</v>
      </c>
      <c r="E72" s="48" t="s">
        <v>783</v>
      </c>
      <c r="F72" s="48" t="s">
        <v>784</v>
      </c>
      <c r="G72" s="48" t="s">
        <v>782</v>
      </c>
      <c r="H72" s="48" t="s">
        <v>374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37</v>
      </c>
      <c r="B1" s="46" t="s">
        <v>36</v>
      </c>
      <c r="C1" s="46" t="s">
        <v>49</v>
      </c>
    </row>
    <row r="2" spans="1:5" ht="11.25">
      <c r="A2" s="46" t="s">
        <v>568</v>
      </c>
      <c r="B2" s="46" t="s">
        <v>568</v>
      </c>
      <c r="C2" s="46" t="s">
        <v>569</v>
      </c>
      <c r="D2" s="46" t="s">
        <v>568</v>
      </c>
      <c r="E2" s="46" t="s">
        <v>519</v>
      </c>
    </row>
    <row r="3" spans="1:5" ht="11.25">
      <c r="A3" s="46" t="s">
        <v>577</v>
      </c>
      <c r="B3" s="46" t="s">
        <v>577</v>
      </c>
      <c r="C3" s="46" t="s">
        <v>578</v>
      </c>
      <c r="D3" s="46" t="s">
        <v>577</v>
      </c>
      <c r="E3" s="46" t="s">
        <v>405</v>
      </c>
    </row>
    <row r="4" spans="1:5" ht="11.25">
      <c r="A4" s="46" t="s">
        <v>585</v>
      </c>
      <c r="B4" s="46" t="s">
        <v>585</v>
      </c>
      <c r="C4" s="46" t="s">
        <v>586</v>
      </c>
      <c r="D4" s="46" t="s">
        <v>585</v>
      </c>
      <c r="E4" s="46" t="s">
        <v>406</v>
      </c>
    </row>
    <row r="5" spans="1:5" ht="11.25">
      <c r="A5" s="46" t="s">
        <v>592</v>
      </c>
      <c r="B5" s="46" t="s">
        <v>592</v>
      </c>
      <c r="C5" s="46" t="s">
        <v>593</v>
      </c>
      <c r="D5" s="46" t="s">
        <v>592</v>
      </c>
      <c r="E5" s="46" t="s">
        <v>407</v>
      </c>
    </row>
    <row r="6" spans="1:5" ht="11.25">
      <c r="A6" s="46" t="s">
        <v>601</v>
      </c>
      <c r="B6" s="46" t="s">
        <v>601</v>
      </c>
      <c r="C6" s="46" t="s">
        <v>602</v>
      </c>
      <c r="D6" s="46" t="s">
        <v>601</v>
      </c>
      <c r="E6" s="46" t="s">
        <v>408</v>
      </c>
    </row>
    <row r="7" spans="1:5" ht="11.25">
      <c r="A7" s="46" t="s">
        <v>601</v>
      </c>
      <c r="B7" s="46" t="s">
        <v>785</v>
      </c>
      <c r="C7" s="46" t="s">
        <v>786</v>
      </c>
      <c r="D7" s="46" t="s">
        <v>616</v>
      </c>
      <c r="E7" s="46" t="s">
        <v>409</v>
      </c>
    </row>
    <row r="8" spans="1:5" ht="11.25">
      <c r="A8" s="46" t="s">
        <v>616</v>
      </c>
      <c r="B8" s="46" t="s">
        <v>616</v>
      </c>
      <c r="C8" s="46" t="s">
        <v>617</v>
      </c>
      <c r="D8" s="46" t="s">
        <v>787</v>
      </c>
      <c r="E8" s="46" t="s">
        <v>410</v>
      </c>
    </row>
    <row r="9" spans="1:5" ht="11.25">
      <c r="A9" s="46" t="s">
        <v>787</v>
      </c>
      <c r="B9" s="46" t="s">
        <v>787</v>
      </c>
      <c r="C9" s="46" t="s">
        <v>788</v>
      </c>
      <c r="D9" s="46" t="s">
        <v>632</v>
      </c>
      <c r="E9" s="46" t="s">
        <v>411</v>
      </c>
    </row>
    <row r="10" spans="1:5" ht="11.25">
      <c r="A10" s="46" t="s">
        <v>632</v>
      </c>
      <c r="B10" s="46" t="s">
        <v>632</v>
      </c>
      <c r="C10" s="46" t="s">
        <v>633</v>
      </c>
      <c r="D10" s="46" t="s">
        <v>652</v>
      </c>
      <c r="E10" s="46" t="s">
        <v>412</v>
      </c>
    </row>
    <row r="11" spans="1:5" ht="11.25">
      <c r="A11" s="46" t="s">
        <v>632</v>
      </c>
      <c r="B11" s="46" t="s">
        <v>634</v>
      </c>
      <c r="C11" s="46" t="s">
        <v>633</v>
      </c>
      <c r="D11" s="46" t="s">
        <v>660</v>
      </c>
      <c r="E11" s="46" t="s">
        <v>413</v>
      </c>
    </row>
    <row r="12" spans="1:5" ht="11.25">
      <c r="A12" s="46" t="s">
        <v>652</v>
      </c>
      <c r="B12" s="46" t="s">
        <v>652</v>
      </c>
      <c r="C12" s="46" t="s">
        <v>653</v>
      </c>
      <c r="D12" s="46" t="s">
        <v>670</v>
      </c>
      <c r="E12" s="46" t="s">
        <v>414</v>
      </c>
    </row>
    <row r="13" spans="1:5" ht="11.25">
      <c r="A13" s="46" t="s">
        <v>660</v>
      </c>
      <c r="B13" s="46" t="s">
        <v>660</v>
      </c>
      <c r="C13" s="46" t="s">
        <v>664</v>
      </c>
      <c r="D13" s="46" t="s">
        <v>679</v>
      </c>
      <c r="E13" s="46" t="s">
        <v>415</v>
      </c>
    </row>
    <row r="14" spans="1:5" ht="11.25">
      <c r="A14" s="46" t="s">
        <v>660</v>
      </c>
      <c r="B14" s="46" t="s">
        <v>660</v>
      </c>
      <c r="C14" s="46" t="s">
        <v>661</v>
      </c>
      <c r="D14" s="46" t="s">
        <v>686</v>
      </c>
      <c r="E14" s="46" t="s">
        <v>416</v>
      </c>
    </row>
    <row r="15" spans="1:5" ht="11.25">
      <c r="A15" s="46" t="s">
        <v>670</v>
      </c>
      <c r="B15" s="46" t="s">
        <v>670</v>
      </c>
      <c r="C15" s="46" t="s">
        <v>671</v>
      </c>
      <c r="D15" s="46" t="s">
        <v>691</v>
      </c>
      <c r="E15" s="46" t="s">
        <v>417</v>
      </c>
    </row>
    <row r="16" spans="1:5" ht="11.25">
      <c r="A16" s="46" t="s">
        <v>679</v>
      </c>
      <c r="B16" s="46" t="s">
        <v>679</v>
      </c>
      <c r="C16" s="46" t="s">
        <v>680</v>
      </c>
      <c r="D16" s="46" t="s">
        <v>704</v>
      </c>
      <c r="E16" s="46" t="s">
        <v>418</v>
      </c>
    </row>
    <row r="17" spans="1:5" ht="11.25">
      <c r="A17" s="46" t="s">
        <v>686</v>
      </c>
      <c r="B17" s="46" t="s">
        <v>686</v>
      </c>
      <c r="C17" s="46" t="s">
        <v>687</v>
      </c>
      <c r="D17" s="46" t="s">
        <v>709</v>
      </c>
      <c r="E17" s="46" t="s">
        <v>419</v>
      </c>
    </row>
    <row r="18" spans="1:5" ht="11.25">
      <c r="A18" s="46" t="s">
        <v>691</v>
      </c>
      <c r="B18" s="46" t="s">
        <v>691</v>
      </c>
      <c r="C18" s="46" t="s">
        <v>692</v>
      </c>
      <c r="D18" s="46" t="s">
        <v>714</v>
      </c>
      <c r="E18" s="46" t="s">
        <v>420</v>
      </c>
    </row>
    <row r="19" spans="1:5" ht="11.25">
      <c r="A19" s="46" t="s">
        <v>704</v>
      </c>
      <c r="B19" s="46" t="s">
        <v>704</v>
      </c>
      <c r="C19" s="46" t="s">
        <v>705</v>
      </c>
      <c r="D19" s="46" t="s">
        <v>721</v>
      </c>
      <c r="E19" s="46" t="s">
        <v>421</v>
      </c>
    </row>
    <row r="20" spans="1:5" ht="11.25">
      <c r="A20" s="46" t="s">
        <v>709</v>
      </c>
      <c r="B20" s="46" t="s">
        <v>709</v>
      </c>
      <c r="C20" s="46" t="s">
        <v>710</v>
      </c>
      <c r="D20" s="46" t="s">
        <v>728</v>
      </c>
      <c r="E20" s="46" t="s">
        <v>422</v>
      </c>
    </row>
    <row r="21" spans="1:5" ht="11.25">
      <c r="A21" s="46" t="s">
        <v>714</v>
      </c>
      <c r="B21" s="46" t="s">
        <v>714</v>
      </c>
      <c r="C21" s="46" t="s">
        <v>715</v>
      </c>
      <c r="D21" s="46" t="s">
        <v>733</v>
      </c>
      <c r="E21" s="46" t="s">
        <v>510</v>
      </c>
    </row>
    <row r="22" spans="1:5" ht="11.25">
      <c r="A22" s="46" t="s">
        <v>721</v>
      </c>
      <c r="B22" s="46" t="s">
        <v>721</v>
      </c>
      <c r="C22" s="46" t="s">
        <v>722</v>
      </c>
      <c r="D22" s="46" t="s">
        <v>757</v>
      </c>
      <c r="E22" s="46" t="s">
        <v>511</v>
      </c>
    </row>
    <row r="23" spans="1:5" ht="11.25">
      <c r="A23" s="46" t="s">
        <v>728</v>
      </c>
      <c r="B23" s="46" t="s">
        <v>728</v>
      </c>
      <c r="C23" s="46" t="s">
        <v>729</v>
      </c>
      <c r="D23" s="46" t="s">
        <v>762</v>
      </c>
      <c r="E23" s="46" t="s">
        <v>512</v>
      </c>
    </row>
    <row r="24" spans="1:5" ht="11.25">
      <c r="A24" s="46" t="s">
        <v>733</v>
      </c>
      <c r="B24" s="46" t="s">
        <v>733</v>
      </c>
      <c r="C24" s="46" t="s">
        <v>734</v>
      </c>
      <c r="D24" s="46" t="s">
        <v>779</v>
      </c>
      <c r="E24" s="46" t="s">
        <v>513</v>
      </c>
    </row>
    <row r="25" spans="1:3" ht="11.25">
      <c r="A25" s="46" t="s">
        <v>757</v>
      </c>
      <c r="B25" s="46" t="s">
        <v>757</v>
      </c>
      <c r="C25" s="46" t="s">
        <v>758</v>
      </c>
    </row>
    <row r="26" spans="1:3" ht="11.25">
      <c r="A26" s="46" t="s">
        <v>762</v>
      </c>
      <c r="B26" s="46" t="s">
        <v>789</v>
      </c>
      <c r="C26" s="46" t="s">
        <v>790</v>
      </c>
    </row>
    <row r="27" spans="1:3" ht="11.25">
      <c r="A27" s="46" t="s">
        <v>762</v>
      </c>
      <c r="B27" s="46" t="s">
        <v>762</v>
      </c>
      <c r="C27" s="46" t="s">
        <v>763</v>
      </c>
    </row>
    <row r="28" spans="1:3" ht="11.25">
      <c r="A28" s="46" t="s">
        <v>779</v>
      </c>
      <c r="B28" s="46" t="s">
        <v>779</v>
      </c>
      <c r="C28" s="46" t="s">
        <v>780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1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0">
      <selection activeCell="G37" sqref="G37"/>
    </sheetView>
  </sheetViews>
  <sheetFormatPr defaultColWidth="9.140625" defaultRowHeight="11.25"/>
  <cols>
    <col min="1" max="1" width="17.57421875" style="128" hidden="1" customWidth="1"/>
    <col min="2" max="2" width="17.57421875" style="129" hidden="1" customWidth="1"/>
    <col min="3" max="3" width="2.7109375" style="130" customWidth="1"/>
    <col min="4" max="4" width="2.7109375" style="136" customWidth="1"/>
    <col min="5" max="5" width="35.7109375" style="136" customWidth="1"/>
    <col min="6" max="6" width="21.57421875" style="136" customWidth="1"/>
    <col min="7" max="7" width="40.7109375" style="177" customWidth="1"/>
    <col min="8" max="8" width="32.7109375" style="136" customWidth="1"/>
    <col min="9" max="10" width="2.7109375" style="136" customWidth="1"/>
    <col min="11" max="16384" width="9.140625" style="136" customWidth="1"/>
  </cols>
  <sheetData>
    <row r="1" spans="1:7" s="130" customFormat="1" ht="35.25" customHeight="1" hidden="1">
      <c r="A1" s="128" t="str">
        <f>region_name</f>
        <v>Белгородская область</v>
      </c>
      <c r="B1" s="129">
        <f>IF(god="","Не определено",god)</f>
        <v>2012</v>
      </c>
      <c r="C1" s="130" t="str">
        <f>org&amp;"_INN:"&amp;inn&amp;"_KPP:"&amp;kpp</f>
        <v>ОАО " БЕЛГОРОДАСБЕСТОЦЕМЕНТ"_INN:3123004089_KPP:312301001</v>
      </c>
      <c r="G1" s="131"/>
    </row>
    <row r="2" spans="1:7" s="130" customFormat="1" ht="11.25" customHeight="1">
      <c r="A2" s="128" t="str">
        <f>IF(org="","Не определено",org)</f>
        <v>ОАО " БЕЛГОРОДАСБЕСТОЦЕМЕНТ"</v>
      </c>
      <c r="B2" s="129" t="str">
        <f>IF(inn="","Не определено",inn)</f>
        <v>3123004089</v>
      </c>
      <c r="G2" s="131"/>
    </row>
    <row r="3" spans="1:9" ht="12.75" customHeight="1" thickBot="1">
      <c r="A3" s="128" t="str">
        <f>IF(mo="","Не определено",mo)</f>
        <v>Городской округ город Белгород</v>
      </c>
      <c r="B3" s="129" t="str">
        <f>IF(oktmo="","Не определено",oktmo)</f>
        <v>14701000</v>
      </c>
      <c r="D3" s="132"/>
      <c r="E3" s="133"/>
      <c r="F3" s="134"/>
      <c r="G3" s="484" t="str">
        <f>version</f>
        <v>План ХВС</v>
      </c>
      <c r="H3" s="484"/>
      <c r="I3" s="135"/>
    </row>
    <row r="4" spans="1:9" ht="30" customHeight="1" thickBot="1">
      <c r="A4" s="128" t="str">
        <f>IF(fil="","Не определено",fil)</f>
        <v>Не определено</v>
      </c>
      <c r="B4" s="129" t="str">
        <f>IF(kpp="","Не определено",kpp)</f>
        <v>312301001</v>
      </c>
      <c r="D4" s="137"/>
      <c r="E4" s="485" t="s">
        <v>828</v>
      </c>
      <c r="F4" s="486"/>
      <c r="G4" s="487"/>
      <c r="H4" s="138"/>
      <c r="I4" s="139"/>
    </row>
    <row r="5" spans="4:9" ht="12" thickBot="1">
      <c r="D5" s="137"/>
      <c r="E5" s="138"/>
      <c r="F5" s="138"/>
      <c r="G5" s="140"/>
      <c r="H5" s="138"/>
      <c r="I5" s="139"/>
    </row>
    <row r="6" spans="4:9" ht="16.5" customHeight="1">
      <c r="D6" s="137"/>
      <c r="E6" s="488" t="s">
        <v>115</v>
      </c>
      <c r="F6" s="489"/>
      <c r="G6" s="141"/>
      <c r="H6" s="333"/>
      <c r="I6" s="332"/>
    </row>
    <row r="7" spans="1:9" ht="24.75" customHeight="1" thickBot="1">
      <c r="A7" s="142"/>
      <c r="D7" s="137"/>
      <c r="E7" s="490" t="str">
        <f>region_name</f>
        <v>Белгородская область</v>
      </c>
      <c r="F7" s="491"/>
      <c r="G7" s="140"/>
      <c r="H7" s="333"/>
      <c r="I7" s="332"/>
    </row>
    <row r="8" spans="1:9" ht="12" customHeight="1" thickBot="1">
      <c r="A8" s="142"/>
      <c r="D8" s="143"/>
      <c r="E8" s="144"/>
      <c r="F8" s="145"/>
      <c r="G8" s="140"/>
      <c r="H8" s="145"/>
      <c r="I8" s="139"/>
    </row>
    <row r="9" spans="4:9" ht="30" customHeight="1" thickBot="1">
      <c r="D9" s="143"/>
      <c r="E9" s="178" t="s">
        <v>567</v>
      </c>
      <c r="F9" s="147">
        <v>2012</v>
      </c>
      <c r="G9" s="140"/>
      <c r="H9" s="145"/>
      <c r="I9" s="139"/>
    </row>
    <row r="10" spans="4:9" ht="12" customHeight="1" thickBot="1">
      <c r="D10" s="143"/>
      <c r="E10" s="148"/>
      <c r="F10" s="138"/>
      <c r="G10" s="140"/>
      <c r="H10" s="145"/>
      <c r="I10" s="139"/>
    </row>
    <row r="11" spans="1:9" ht="37.5" customHeight="1" thickBot="1">
      <c r="A11" s="128" t="s">
        <v>117</v>
      </c>
      <c r="B11" s="129" t="s">
        <v>525</v>
      </c>
      <c r="D11" s="143"/>
      <c r="E11" s="178" t="s">
        <v>118</v>
      </c>
      <c r="F11" s="151" t="s">
        <v>522</v>
      </c>
      <c r="G11" s="140"/>
      <c r="H11" s="145"/>
      <c r="I11" s="139"/>
    </row>
    <row r="12" spans="1:9" ht="23.25" customHeight="1" thickBot="1">
      <c r="A12" s="128">
        <v>66</v>
      </c>
      <c r="D12" s="143"/>
      <c r="E12" s="148"/>
      <c r="F12" s="149"/>
      <c r="G12" s="149"/>
      <c r="H12" s="150"/>
      <c r="I12" s="139"/>
    </row>
    <row r="13" spans="4:10" ht="32.25" customHeight="1" thickBot="1">
      <c r="D13" s="143"/>
      <c r="E13" s="179" t="s">
        <v>514</v>
      </c>
      <c r="F13" s="478" t="s">
        <v>642</v>
      </c>
      <c r="G13" s="479"/>
      <c r="H13" s="157"/>
      <c r="I13" s="139"/>
      <c r="J13" s="152"/>
    </row>
    <row r="14" spans="4:9" ht="15" customHeight="1" hidden="1">
      <c r="D14" s="143"/>
      <c r="E14" s="153"/>
      <c r="F14" s="154"/>
      <c r="G14" s="149"/>
      <c r="H14" s="150"/>
      <c r="I14" s="139"/>
    </row>
    <row r="15" spans="4:9" ht="24.75" customHeight="1" hidden="1" thickBot="1">
      <c r="D15" s="143"/>
      <c r="E15" s="179" t="s">
        <v>119</v>
      </c>
      <c r="F15" s="458"/>
      <c r="G15" s="459"/>
      <c r="H15" s="150" t="s">
        <v>120</v>
      </c>
      <c r="I15" s="139"/>
    </row>
    <row r="16" spans="4:9" ht="12" customHeight="1" thickBot="1">
      <c r="D16" s="143"/>
      <c r="E16" s="153"/>
      <c r="F16" s="154"/>
      <c r="G16" s="149"/>
      <c r="H16" s="150"/>
      <c r="I16" s="139"/>
    </row>
    <row r="17" spans="4:9" ht="19.5" customHeight="1">
      <c r="D17" s="143"/>
      <c r="E17" s="180" t="s">
        <v>515</v>
      </c>
      <c r="F17" s="155" t="s">
        <v>643</v>
      </c>
      <c r="G17" s="146"/>
      <c r="H17" s="150"/>
      <c r="I17" s="139"/>
    </row>
    <row r="18" spans="4:9" ht="19.5" customHeight="1" thickBot="1">
      <c r="D18" s="143"/>
      <c r="E18" s="181" t="s">
        <v>516</v>
      </c>
      <c r="F18" s="156" t="s">
        <v>637</v>
      </c>
      <c r="G18" s="157"/>
      <c r="H18" s="150"/>
      <c r="I18" s="139"/>
    </row>
    <row r="19" spans="4:9" ht="12" customHeight="1" thickBot="1">
      <c r="D19" s="143"/>
      <c r="E19" s="148"/>
      <c r="F19" s="138"/>
      <c r="G19" s="149"/>
      <c r="H19" s="150"/>
      <c r="I19" s="139"/>
    </row>
    <row r="20" spans="4:9" ht="30" customHeight="1" thickBot="1">
      <c r="D20" s="143"/>
      <c r="E20" s="178" t="s">
        <v>121</v>
      </c>
      <c r="F20" s="456" t="s">
        <v>374</v>
      </c>
      <c r="G20" s="457"/>
      <c r="H20" s="150"/>
      <c r="I20" s="139"/>
    </row>
    <row r="21" spans="4:9" ht="12" thickBot="1">
      <c r="D21" s="143"/>
      <c r="E21" s="148"/>
      <c r="F21" s="138"/>
      <c r="G21" s="149"/>
      <c r="H21" s="150"/>
      <c r="I21" s="139"/>
    </row>
    <row r="22" spans="4:9" ht="30" customHeight="1" thickBot="1">
      <c r="D22" s="143"/>
      <c r="E22" s="178" t="s">
        <v>563</v>
      </c>
      <c r="F22" s="456" t="s">
        <v>846</v>
      </c>
      <c r="G22" s="457"/>
      <c r="H22" s="150"/>
      <c r="I22" s="139"/>
    </row>
    <row r="23" spans="4:9" ht="26.25" customHeight="1" thickBot="1">
      <c r="D23" s="143"/>
      <c r="E23" s="148"/>
      <c r="F23" s="138"/>
      <c r="G23" s="149"/>
      <c r="H23" s="150"/>
      <c r="I23" s="139"/>
    </row>
    <row r="24" spans="3:17" ht="11.25">
      <c r="C24" s="158"/>
      <c r="D24" s="143"/>
      <c r="E24" s="182" t="s">
        <v>359</v>
      </c>
      <c r="F24" s="159" t="s">
        <v>122</v>
      </c>
      <c r="G24" s="160" t="s">
        <v>632</v>
      </c>
      <c r="H24" s="140"/>
      <c r="I24" s="139"/>
      <c r="O24" s="161"/>
      <c r="P24" s="161"/>
      <c r="Q24" s="162"/>
    </row>
    <row r="25" spans="4:9" ht="24.75" customHeight="1">
      <c r="D25" s="143"/>
      <c r="E25" s="453" t="s">
        <v>360</v>
      </c>
      <c r="F25" s="183" t="s">
        <v>147</v>
      </c>
      <c r="G25" s="163" t="s">
        <v>634</v>
      </c>
      <c r="H25" s="138"/>
      <c r="I25" s="139"/>
    </row>
    <row r="26" spans="4:9" ht="24.75" customHeight="1" thickBot="1">
      <c r="D26" s="143"/>
      <c r="E26" s="454"/>
      <c r="F26" s="164" t="s">
        <v>524</v>
      </c>
      <c r="G26" s="165" t="s">
        <v>633</v>
      </c>
      <c r="H26" s="150"/>
      <c r="I26" s="139"/>
    </row>
    <row r="27" spans="4:9" ht="12" customHeight="1" thickBot="1">
      <c r="D27" s="143"/>
      <c r="E27" s="148"/>
      <c r="F27" s="138"/>
      <c r="G27" s="149"/>
      <c r="H27" s="150"/>
      <c r="I27" s="139"/>
    </row>
    <row r="28" spans="1:9" ht="27" customHeight="1">
      <c r="A28" s="166" t="s">
        <v>123</v>
      </c>
      <c r="B28" s="129" t="s">
        <v>124</v>
      </c>
      <c r="D28" s="137"/>
      <c r="E28" s="480" t="s">
        <v>124</v>
      </c>
      <c r="F28" s="481"/>
      <c r="G28" s="167" t="s">
        <v>847</v>
      </c>
      <c r="H28" s="138"/>
      <c r="I28" s="139"/>
    </row>
    <row r="29" spans="1:9" ht="27" customHeight="1">
      <c r="A29" s="166" t="s">
        <v>125</v>
      </c>
      <c r="B29" s="129" t="s">
        <v>126</v>
      </c>
      <c r="D29" s="137"/>
      <c r="E29" s="482" t="s">
        <v>126</v>
      </c>
      <c r="F29" s="483"/>
      <c r="G29" s="168" t="s">
        <v>848</v>
      </c>
      <c r="H29" s="138"/>
      <c r="I29" s="139"/>
    </row>
    <row r="30" spans="1:9" ht="21" customHeight="1">
      <c r="A30" s="166" t="s">
        <v>127</v>
      </c>
      <c r="B30" s="129" t="s">
        <v>128</v>
      </c>
      <c r="D30" s="137"/>
      <c r="E30" s="453" t="s">
        <v>129</v>
      </c>
      <c r="F30" s="169" t="s">
        <v>130</v>
      </c>
      <c r="G30" s="168" t="s">
        <v>849</v>
      </c>
      <c r="H30" s="138"/>
      <c r="I30" s="139"/>
    </row>
    <row r="31" spans="1:9" ht="21" customHeight="1">
      <c r="A31" s="166" t="s">
        <v>131</v>
      </c>
      <c r="B31" s="129" t="s">
        <v>132</v>
      </c>
      <c r="D31" s="137"/>
      <c r="E31" s="453"/>
      <c r="F31" s="169" t="s">
        <v>96</v>
      </c>
      <c r="G31" s="168" t="s">
        <v>850</v>
      </c>
      <c r="H31" s="138"/>
      <c r="I31" s="139"/>
    </row>
    <row r="32" spans="1:9" ht="21" customHeight="1">
      <c r="A32" s="166" t="s">
        <v>133</v>
      </c>
      <c r="B32" s="129" t="s">
        <v>134</v>
      </c>
      <c r="D32" s="137"/>
      <c r="E32" s="453" t="s">
        <v>526</v>
      </c>
      <c r="F32" s="169" t="s">
        <v>130</v>
      </c>
      <c r="G32" s="168" t="s">
        <v>851</v>
      </c>
      <c r="H32" s="138"/>
      <c r="I32" s="139"/>
    </row>
    <row r="33" spans="1:9" ht="21" customHeight="1">
      <c r="A33" s="166" t="s">
        <v>135</v>
      </c>
      <c r="B33" s="129" t="s">
        <v>136</v>
      </c>
      <c r="D33" s="137"/>
      <c r="E33" s="453"/>
      <c r="F33" s="169" t="s">
        <v>96</v>
      </c>
      <c r="G33" s="168" t="s">
        <v>852</v>
      </c>
      <c r="H33" s="138"/>
      <c r="I33" s="139"/>
    </row>
    <row r="34" spans="1:9" ht="21" customHeight="1">
      <c r="A34" s="166" t="s">
        <v>137</v>
      </c>
      <c r="B34" s="170" t="s">
        <v>138</v>
      </c>
      <c r="D34" s="51"/>
      <c r="E34" s="460" t="s">
        <v>94</v>
      </c>
      <c r="F34" s="103" t="s">
        <v>130</v>
      </c>
      <c r="G34" s="101" t="s">
        <v>853</v>
      </c>
      <c r="H34" s="52"/>
      <c r="I34" s="139"/>
    </row>
    <row r="35" spans="1:9" ht="21" customHeight="1">
      <c r="A35" s="166" t="s">
        <v>139</v>
      </c>
      <c r="B35" s="170" t="s">
        <v>140</v>
      </c>
      <c r="D35" s="51"/>
      <c r="E35" s="460"/>
      <c r="F35" s="103" t="s">
        <v>95</v>
      </c>
      <c r="G35" s="101" t="s">
        <v>854</v>
      </c>
      <c r="H35" s="52"/>
      <c r="I35" s="139"/>
    </row>
    <row r="36" spans="1:9" ht="21" customHeight="1">
      <c r="A36" s="166" t="s">
        <v>141</v>
      </c>
      <c r="B36" s="170" t="s">
        <v>142</v>
      </c>
      <c r="D36" s="51"/>
      <c r="E36" s="460"/>
      <c r="F36" s="103" t="s">
        <v>96</v>
      </c>
      <c r="G36" s="101" t="s">
        <v>855</v>
      </c>
      <c r="H36" s="52"/>
      <c r="I36" s="139"/>
    </row>
    <row r="37" spans="1:9" ht="21" customHeight="1" thickBot="1">
      <c r="A37" s="166" t="s">
        <v>143</v>
      </c>
      <c r="B37" s="170" t="s">
        <v>144</v>
      </c>
      <c r="D37" s="51"/>
      <c r="E37" s="455"/>
      <c r="F37" s="171" t="s">
        <v>554</v>
      </c>
      <c r="G37" s="102" t="s">
        <v>856</v>
      </c>
      <c r="H37" s="52"/>
      <c r="I37" s="139"/>
    </row>
    <row r="38" spans="4:9" ht="11.25">
      <c r="D38" s="172"/>
      <c r="E38" s="173"/>
      <c r="F38" s="173"/>
      <c r="G38" s="174"/>
      <c r="H38" s="173"/>
      <c r="I38" s="175"/>
    </row>
    <row r="44" ht="11.25">
      <c r="G44" s="176"/>
    </row>
    <row r="51" spans="1:26" ht="11.25">
      <c r="A51" s="136"/>
      <c r="B51" s="136"/>
      <c r="C51" s="136"/>
      <c r="G51" s="136"/>
      <c r="Z51" s="152"/>
    </row>
    <row r="52" spans="1:26" ht="11.25">
      <c r="A52" s="136"/>
      <c r="B52" s="136"/>
      <c r="C52" s="136"/>
      <c r="G52" s="136"/>
      <c r="Z52" s="152"/>
    </row>
    <row r="53" spans="1:26" ht="11.25">
      <c r="A53" s="136"/>
      <c r="B53" s="136"/>
      <c r="C53" s="136"/>
      <c r="G53" s="136"/>
      <c r="Z53" s="152"/>
    </row>
    <row r="54" spans="1:26" ht="11.25">
      <c r="A54" s="136"/>
      <c r="B54" s="136"/>
      <c r="C54" s="136"/>
      <c r="G54" s="136"/>
      <c r="Z54" s="152"/>
    </row>
    <row r="55" spans="1:26" ht="11.25">
      <c r="A55" s="136"/>
      <c r="B55" s="136"/>
      <c r="C55" s="136"/>
      <c r="G55" s="136"/>
      <c r="Z55" s="152"/>
    </row>
    <row r="56" spans="1:26" ht="11.25">
      <c r="A56" s="136"/>
      <c r="B56" s="136"/>
      <c r="C56" s="136"/>
      <c r="G56" s="136"/>
      <c r="Z56" s="152"/>
    </row>
    <row r="57" spans="1:26" ht="11.25">
      <c r="A57" s="136"/>
      <c r="B57" s="136"/>
      <c r="C57" s="136"/>
      <c r="G57" s="136"/>
      <c r="Z57" s="152"/>
    </row>
    <row r="58" spans="1:26" ht="11.25">
      <c r="A58" s="136"/>
      <c r="B58" s="136"/>
      <c r="C58" s="136"/>
      <c r="G58" s="136"/>
      <c r="Z58" s="152"/>
    </row>
  </sheetData>
  <sheetProtection password="FA9C" sheet="1" scenarios="1" formatColumns="0" formatRows="0"/>
  <mergeCells count="14">
    <mergeCell ref="G3:H3"/>
    <mergeCell ref="E4:G4"/>
    <mergeCell ref="E6:F6"/>
    <mergeCell ref="E7:F7"/>
    <mergeCell ref="F13:G13"/>
    <mergeCell ref="F15:G15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9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558</v>
      </c>
      <c r="AW1" s="6" t="s">
        <v>559</v>
      </c>
      <c r="AX1" s="6" t="s">
        <v>424</v>
      </c>
      <c r="AY1" s="6" t="s">
        <v>425</v>
      </c>
      <c r="AZ1" s="6" t="s">
        <v>426</v>
      </c>
      <c r="BA1" s="7" t="s">
        <v>427</v>
      </c>
      <c r="BB1" s="6" t="s">
        <v>428</v>
      </c>
      <c r="BC1" s="6" t="s">
        <v>429</v>
      </c>
      <c r="BD1" s="6" t="s">
        <v>430</v>
      </c>
      <c r="BE1" s="6" t="s">
        <v>431</v>
      </c>
    </row>
    <row r="2" spans="48:57" ht="12.75" customHeight="1">
      <c r="AV2" s="7" t="s">
        <v>432</v>
      </c>
      <c r="AW2" s="9" t="s">
        <v>424</v>
      </c>
      <c r="AX2" s="7" t="s">
        <v>53</v>
      </c>
      <c r="AY2" s="7" t="s">
        <v>53</v>
      </c>
      <c r="AZ2" s="7" t="s">
        <v>53</v>
      </c>
      <c r="BA2" s="7" t="s">
        <v>53</v>
      </c>
      <c r="BB2" s="7" t="s">
        <v>53</v>
      </c>
      <c r="BC2" s="7" t="s">
        <v>53</v>
      </c>
      <c r="BD2" s="7" t="s">
        <v>53</v>
      </c>
      <c r="BE2" s="7" t="s">
        <v>53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433</v>
      </c>
      <c r="AW3" s="9" t="s">
        <v>426</v>
      </c>
      <c r="AX3" s="7" t="s">
        <v>434</v>
      </c>
      <c r="AY3" s="7" t="s">
        <v>435</v>
      </c>
      <c r="AZ3" s="7" t="s">
        <v>436</v>
      </c>
      <c r="BA3" s="7" t="s">
        <v>437</v>
      </c>
      <c r="BB3" s="7" t="s">
        <v>438</v>
      </c>
      <c r="BC3" s="7" t="s">
        <v>439</v>
      </c>
      <c r="BD3" s="7" t="s">
        <v>440</v>
      </c>
      <c r="BE3" s="7" t="s">
        <v>441</v>
      </c>
    </row>
    <row r="4" spans="3:57" ht="11.25">
      <c r="C4" s="13"/>
      <c r="D4" s="539" t="s">
        <v>442</v>
      </c>
      <c r="E4" s="540"/>
      <c r="F4" s="540"/>
      <c r="G4" s="540"/>
      <c r="H4" s="540"/>
      <c r="I4" s="540"/>
      <c r="J4" s="540"/>
      <c r="K4" s="541"/>
      <c r="L4" s="14"/>
      <c r="AV4" s="7" t="s">
        <v>443</v>
      </c>
      <c r="AW4" s="9" t="s">
        <v>427</v>
      </c>
      <c r="AX4" s="7" t="s">
        <v>444</v>
      </c>
      <c r="AY4" s="7" t="s">
        <v>445</v>
      </c>
      <c r="AZ4" s="7" t="s">
        <v>446</v>
      </c>
      <c r="BA4" s="7" t="s">
        <v>447</v>
      </c>
      <c r="BB4" s="7" t="s">
        <v>448</v>
      </c>
      <c r="BC4" s="7" t="s">
        <v>449</v>
      </c>
      <c r="BD4" s="7" t="s">
        <v>450</v>
      </c>
      <c r="BE4" s="7" t="s">
        <v>451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452</v>
      </c>
      <c r="AW5" s="9" t="s">
        <v>428</v>
      </c>
      <c r="AX5" s="7" t="s">
        <v>453</v>
      </c>
      <c r="AY5" s="7" t="s">
        <v>454</v>
      </c>
      <c r="AZ5" s="7" t="s">
        <v>455</v>
      </c>
      <c r="BB5" s="7" t="s">
        <v>456</v>
      </c>
      <c r="BC5" s="7" t="s">
        <v>457</v>
      </c>
      <c r="BE5" s="7" t="s">
        <v>458</v>
      </c>
    </row>
    <row r="6" spans="3:54" ht="11.25">
      <c r="C6" s="13"/>
      <c r="D6" s="546" t="s">
        <v>459</v>
      </c>
      <c r="E6" s="547"/>
      <c r="F6" s="547"/>
      <c r="G6" s="547"/>
      <c r="H6" s="547"/>
      <c r="I6" s="547"/>
      <c r="J6" s="547"/>
      <c r="K6" s="548"/>
      <c r="L6" s="14"/>
      <c r="AV6" s="7" t="s">
        <v>460</v>
      </c>
      <c r="AW6" s="9" t="s">
        <v>429</v>
      </c>
      <c r="AX6" s="7" t="s">
        <v>461</v>
      </c>
      <c r="AY6" s="7" t="s">
        <v>462</v>
      </c>
      <c r="BB6" s="7" t="s">
        <v>463</v>
      </c>
    </row>
    <row r="7" spans="3:51" ht="11.25">
      <c r="C7" s="13"/>
      <c r="D7" s="16" t="s">
        <v>464</v>
      </c>
      <c r="E7" s="17" t="s">
        <v>508</v>
      </c>
      <c r="F7" s="544"/>
      <c r="G7" s="544"/>
      <c r="H7" s="544"/>
      <c r="I7" s="544"/>
      <c r="J7" s="544"/>
      <c r="K7" s="545"/>
      <c r="L7" s="14"/>
      <c r="AV7" s="7" t="s">
        <v>465</v>
      </c>
      <c r="AW7" s="9" t="s">
        <v>430</v>
      </c>
      <c r="AX7" s="7" t="s">
        <v>466</v>
      </c>
      <c r="AY7" s="7" t="s">
        <v>467</v>
      </c>
    </row>
    <row r="8" spans="3:51" ht="29.25" customHeight="1">
      <c r="C8" s="13"/>
      <c r="D8" s="16" t="s">
        <v>468</v>
      </c>
      <c r="E8" s="18" t="s">
        <v>469</v>
      </c>
      <c r="F8" s="544"/>
      <c r="G8" s="544"/>
      <c r="H8" s="544"/>
      <c r="I8" s="544"/>
      <c r="J8" s="544"/>
      <c r="K8" s="545"/>
      <c r="L8" s="14"/>
      <c r="AV8" s="7" t="s">
        <v>470</v>
      </c>
      <c r="AW8" s="9" t="s">
        <v>425</v>
      </c>
      <c r="AX8" s="7" t="s">
        <v>471</v>
      </c>
      <c r="AY8" s="7" t="s">
        <v>472</v>
      </c>
    </row>
    <row r="9" spans="3:51" ht="29.25" customHeight="1">
      <c r="C9" s="13"/>
      <c r="D9" s="16" t="s">
        <v>473</v>
      </c>
      <c r="E9" s="18" t="s">
        <v>474</v>
      </c>
      <c r="F9" s="544"/>
      <c r="G9" s="544"/>
      <c r="H9" s="544"/>
      <c r="I9" s="544"/>
      <c r="J9" s="544"/>
      <c r="K9" s="545"/>
      <c r="L9" s="14"/>
      <c r="AV9" s="7" t="s">
        <v>475</v>
      </c>
      <c r="AW9" s="9" t="s">
        <v>431</v>
      </c>
      <c r="AX9" s="7" t="s">
        <v>476</v>
      </c>
      <c r="AY9" s="7" t="s">
        <v>477</v>
      </c>
    </row>
    <row r="10" spans="3:51" ht="11.25">
      <c r="C10" s="13"/>
      <c r="D10" s="16" t="s">
        <v>478</v>
      </c>
      <c r="E10" s="17" t="s">
        <v>479</v>
      </c>
      <c r="F10" s="542"/>
      <c r="G10" s="542"/>
      <c r="H10" s="542"/>
      <c r="I10" s="542"/>
      <c r="J10" s="542"/>
      <c r="K10" s="543"/>
      <c r="L10" s="14"/>
      <c r="AX10" s="7" t="s">
        <v>480</v>
      </c>
      <c r="AY10" s="7" t="s">
        <v>481</v>
      </c>
    </row>
    <row r="11" spans="3:51" ht="11.25">
      <c r="C11" s="13"/>
      <c r="D11" s="16" t="s">
        <v>482</v>
      </c>
      <c r="E11" s="17" t="s">
        <v>483</v>
      </c>
      <c r="F11" s="542"/>
      <c r="G11" s="542"/>
      <c r="H11" s="542"/>
      <c r="I11" s="542"/>
      <c r="J11" s="542"/>
      <c r="K11" s="543"/>
      <c r="L11" s="14"/>
      <c r="N11" s="19"/>
      <c r="AX11" s="7" t="s">
        <v>484</v>
      </c>
      <c r="AY11" s="7" t="s">
        <v>485</v>
      </c>
    </row>
    <row r="12" spans="3:51" ht="22.5">
      <c r="C12" s="13"/>
      <c r="D12" s="16" t="s">
        <v>486</v>
      </c>
      <c r="E12" s="18" t="s">
        <v>487</v>
      </c>
      <c r="F12" s="542"/>
      <c r="G12" s="542"/>
      <c r="H12" s="542"/>
      <c r="I12" s="542"/>
      <c r="J12" s="542"/>
      <c r="K12" s="543"/>
      <c r="L12" s="14"/>
      <c r="N12" s="19"/>
      <c r="AX12" s="7" t="s">
        <v>488</v>
      </c>
      <c r="AY12" s="7" t="s">
        <v>42</v>
      </c>
    </row>
    <row r="13" spans="3:51" ht="11.25">
      <c r="C13" s="13"/>
      <c r="D13" s="16" t="s">
        <v>43</v>
      </c>
      <c r="E13" s="17" t="s">
        <v>44</v>
      </c>
      <c r="F13" s="542"/>
      <c r="G13" s="542"/>
      <c r="H13" s="542"/>
      <c r="I13" s="542"/>
      <c r="J13" s="542"/>
      <c r="K13" s="543"/>
      <c r="L13" s="14"/>
      <c r="N13" s="19"/>
      <c r="AY13" s="7" t="s">
        <v>3</v>
      </c>
    </row>
    <row r="14" spans="3:51" ht="29.25" customHeight="1">
      <c r="C14" s="13"/>
      <c r="D14" s="16" t="s">
        <v>4</v>
      </c>
      <c r="E14" s="17" t="s">
        <v>5</v>
      </c>
      <c r="F14" s="542"/>
      <c r="G14" s="542"/>
      <c r="H14" s="542"/>
      <c r="I14" s="542"/>
      <c r="J14" s="542"/>
      <c r="K14" s="543"/>
      <c r="L14" s="14"/>
      <c r="N14" s="19"/>
      <c r="AY14" s="7" t="s">
        <v>6</v>
      </c>
    </row>
    <row r="15" spans="3:51" ht="21.75" customHeight="1">
      <c r="C15" s="13"/>
      <c r="D15" s="16" t="s">
        <v>7</v>
      </c>
      <c r="E15" s="17" t="s">
        <v>8</v>
      </c>
      <c r="F15" s="43"/>
      <c r="G15" s="549" t="s">
        <v>9</v>
      </c>
      <c r="H15" s="549"/>
      <c r="I15" s="549"/>
      <c r="J15" s="549"/>
      <c r="K15" s="3"/>
      <c r="L15" s="14"/>
      <c r="N15" s="19"/>
      <c r="AY15" s="7" t="s">
        <v>10</v>
      </c>
    </row>
    <row r="16" spans="3:51" ht="12" thickBot="1">
      <c r="C16" s="13"/>
      <c r="D16" s="21" t="s">
        <v>11</v>
      </c>
      <c r="E16" s="22" t="s">
        <v>12</v>
      </c>
      <c r="F16" s="550"/>
      <c r="G16" s="550"/>
      <c r="H16" s="550"/>
      <c r="I16" s="550"/>
      <c r="J16" s="550"/>
      <c r="K16" s="551"/>
      <c r="L16" s="14"/>
      <c r="N16" s="19"/>
      <c r="AY16" s="7" t="s">
        <v>14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15</v>
      </c>
    </row>
    <row r="18" spans="3:14" ht="11.25">
      <c r="C18" s="13"/>
      <c r="D18" s="546" t="s">
        <v>16</v>
      </c>
      <c r="E18" s="547"/>
      <c r="F18" s="547"/>
      <c r="G18" s="547"/>
      <c r="H18" s="547"/>
      <c r="I18" s="547"/>
      <c r="J18" s="547"/>
      <c r="K18" s="548"/>
      <c r="L18" s="14"/>
      <c r="N18" s="19"/>
    </row>
    <row r="19" spans="3:14" ht="11.25">
      <c r="C19" s="13"/>
      <c r="D19" s="16" t="s">
        <v>505</v>
      </c>
      <c r="E19" s="17" t="s">
        <v>17</v>
      </c>
      <c r="F19" s="542"/>
      <c r="G19" s="542"/>
      <c r="H19" s="542"/>
      <c r="I19" s="542"/>
      <c r="J19" s="542"/>
      <c r="K19" s="543"/>
      <c r="L19" s="14"/>
      <c r="N19" s="19"/>
    </row>
    <row r="20" spans="3:14" ht="22.5">
      <c r="C20" s="13"/>
      <c r="D20" s="16" t="s">
        <v>506</v>
      </c>
      <c r="E20" s="23" t="s">
        <v>18</v>
      </c>
      <c r="F20" s="544"/>
      <c r="G20" s="544"/>
      <c r="H20" s="544"/>
      <c r="I20" s="544"/>
      <c r="J20" s="544"/>
      <c r="K20" s="545"/>
      <c r="L20" s="14"/>
      <c r="N20" s="19"/>
    </row>
    <row r="21" spans="3:14" ht="11.25">
      <c r="C21" s="13"/>
      <c r="D21" s="16" t="s">
        <v>507</v>
      </c>
      <c r="E21" s="23" t="s">
        <v>19</v>
      </c>
      <c r="F21" s="544"/>
      <c r="G21" s="544"/>
      <c r="H21" s="544"/>
      <c r="I21" s="544"/>
      <c r="J21" s="544"/>
      <c r="K21" s="545"/>
      <c r="L21" s="14"/>
      <c r="N21" s="19"/>
    </row>
    <row r="22" spans="3:14" ht="22.5">
      <c r="C22" s="13"/>
      <c r="D22" s="16" t="s">
        <v>20</v>
      </c>
      <c r="E22" s="23" t="s">
        <v>21</v>
      </c>
      <c r="F22" s="544"/>
      <c r="G22" s="544"/>
      <c r="H22" s="544"/>
      <c r="I22" s="544"/>
      <c r="J22" s="544"/>
      <c r="K22" s="545"/>
      <c r="L22" s="14"/>
      <c r="N22" s="19"/>
    </row>
    <row r="23" spans="3:14" ht="22.5">
      <c r="C23" s="13"/>
      <c r="D23" s="16" t="s">
        <v>22</v>
      </c>
      <c r="E23" s="23" t="s">
        <v>23</v>
      </c>
      <c r="F23" s="544"/>
      <c r="G23" s="544"/>
      <c r="H23" s="544"/>
      <c r="I23" s="544"/>
      <c r="J23" s="544"/>
      <c r="K23" s="545"/>
      <c r="L23" s="14"/>
      <c r="N23" s="19"/>
    </row>
    <row r="24" spans="3:14" ht="23.25" thickBot="1">
      <c r="C24" s="13"/>
      <c r="D24" s="21" t="s">
        <v>24</v>
      </c>
      <c r="E24" s="24" t="s">
        <v>25</v>
      </c>
      <c r="F24" s="550"/>
      <c r="G24" s="550"/>
      <c r="H24" s="550"/>
      <c r="I24" s="550"/>
      <c r="J24" s="550"/>
      <c r="K24" s="55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556" t="s">
        <v>26</v>
      </c>
      <c r="E26" s="557"/>
      <c r="F26" s="557"/>
      <c r="G26" s="557"/>
      <c r="H26" s="557"/>
      <c r="I26" s="557"/>
      <c r="J26" s="557"/>
      <c r="K26" s="558"/>
      <c r="L26" s="14"/>
      <c r="N26" s="19"/>
    </row>
    <row r="27" spans="3:14" ht="11.25">
      <c r="C27" s="13" t="s">
        <v>27</v>
      </c>
      <c r="D27" s="16" t="s">
        <v>556</v>
      </c>
      <c r="E27" s="23" t="s">
        <v>28</v>
      </c>
      <c r="F27" s="544"/>
      <c r="G27" s="544"/>
      <c r="H27" s="544"/>
      <c r="I27" s="544"/>
      <c r="J27" s="544"/>
      <c r="K27" s="545"/>
      <c r="L27" s="14"/>
      <c r="N27" s="19"/>
    </row>
    <row r="28" spans="3:14" ht="12" thickBot="1">
      <c r="C28" s="13" t="s">
        <v>29</v>
      </c>
      <c r="D28" s="559" t="s">
        <v>30</v>
      </c>
      <c r="E28" s="560"/>
      <c r="F28" s="560"/>
      <c r="G28" s="560"/>
      <c r="H28" s="560"/>
      <c r="I28" s="560"/>
      <c r="J28" s="560"/>
      <c r="K28" s="56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556" t="s">
        <v>31</v>
      </c>
      <c r="E30" s="557"/>
      <c r="F30" s="557"/>
      <c r="G30" s="557"/>
      <c r="H30" s="557"/>
      <c r="I30" s="557"/>
      <c r="J30" s="557"/>
      <c r="K30" s="558"/>
      <c r="L30" s="14"/>
      <c r="N30" s="19"/>
    </row>
    <row r="31" spans="3:14" ht="12" thickBot="1">
      <c r="C31" s="13"/>
      <c r="D31" s="26" t="s">
        <v>557</v>
      </c>
      <c r="E31" s="27" t="s">
        <v>32</v>
      </c>
      <c r="F31" s="552"/>
      <c r="G31" s="552"/>
      <c r="H31" s="552"/>
      <c r="I31" s="552"/>
      <c r="J31" s="552"/>
      <c r="K31" s="553"/>
      <c r="L31" s="14"/>
      <c r="N31" s="19"/>
    </row>
    <row r="32" spans="3:14" ht="22.5">
      <c r="C32" s="13"/>
      <c r="D32" s="28"/>
      <c r="E32" s="29" t="s">
        <v>33</v>
      </c>
      <c r="F32" s="29" t="s">
        <v>34</v>
      </c>
      <c r="G32" s="30" t="s">
        <v>35</v>
      </c>
      <c r="H32" s="554" t="s">
        <v>489</v>
      </c>
      <c r="I32" s="554"/>
      <c r="J32" s="554"/>
      <c r="K32" s="555"/>
      <c r="L32" s="14"/>
      <c r="N32" s="19"/>
    </row>
    <row r="33" spans="3:14" ht="11.25">
      <c r="C33" s="13" t="s">
        <v>27</v>
      </c>
      <c r="D33" s="16" t="s">
        <v>490</v>
      </c>
      <c r="E33" s="23" t="s">
        <v>491</v>
      </c>
      <c r="F33" s="44"/>
      <c r="G33" s="44"/>
      <c r="H33" s="544"/>
      <c r="I33" s="544"/>
      <c r="J33" s="544"/>
      <c r="K33" s="545"/>
      <c r="L33" s="14"/>
      <c r="N33" s="19"/>
    </row>
    <row r="34" spans="3:14" ht="12" thickBot="1">
      <c r="C34" s="13" t="s">
        <v>29</v>
      </c>
      <c r="D34" s="559" t="s">
        <v>492</v>
      </c>
      <c r="E34" s="560"/>
      <c r="F34" s="560"/>
      <c r="G34" s="560"/>
      <c r="H34" s="560"/>
      <c r="I34" s="560"/>
      <c r="J34" s="560"/>
      <c r="K34" s="56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556" t="s">
        <v>493</v>
      </c>
      <c r="E36" s="557"/>
      <c r="F36" s="557"/>
      <c r="G36" s="557"/>
      <c r="H36" s="557"/>
      <c r="I36" s="557"/>
      <c r="J36" s="557"/>
      <c r="K36" s="558"/>
      <c r="L36" s="14"/>
      <c r="N36" s="19"/>
    </row>
    <row r="37" spans="3:14" ht="24.75" customHeight="1">
      <c r="C37" s="13"/>
      <c r="D37" s="31"/>
      <c r="E37" s="20" t="s">
        <v>494</v>
      </c>
      <c r="F37" s="20" t="s">
        <v>495</v>
      </c>
      <c r="G37" s="20" t="s">
        <v>496</v>
      </c>
      <c r="H37" s="20" t="s">
        <v>497</v>
      </c>
      <c r="I37" s="573" t="s">
        <v>498</v>
      </c>
      <c r="J37" s="574"/>
      <c r="K37" s="575"/>
      <c r="L37" s="14"/>
      <c r="N37" s="19"/>
    </row>
    <row r="38" spans="3:12" ht="11.25">
      <c r="C38" s="13" t="s">
        <v>27</v>
      </c>
      <c r="D38" s="16" t="s">
        <v>499</v>
      </c>
      <c r="E38" s="44"/>
      <c r="F38" s="44"/>
      <c r="G38" s="44"/>
      <c r="H38" s="44"/>
      <c r="I38" s="536"/>
      <c r="J38" s="537"/>
      <c r="K38" s="538"/>
      <c r="L38" s="14"/>
    </row>
    <row r="39" spans="3:12" ht="11.25">
      <c r="C39" s="1" t="s">
        <v>71</v>
      </c>
      <c r="D39" s="16" t="s">
        <v>72</v>
      </c>
      <c r="E39" s="44"/>
      <c r="F39" s="44"/>
      <c r="G39" s="44"/>
      <c r="H39" s="44"/>
      <c r="I39" s="536"/>
      <c r="J39" s="537"/>
      <c r="K39" s="538"/>
      <c r="L39" s="14"/>
    </row>
    <row r="40" spans="3:12" ht="11.25">
      <c r="C40" s="1" t="s">
        <v>71</v>
      </c>
      <c r="D40" s="16" t="s">
        <v>74</v>
      </c>
      <c r="E40" s="44"/>
      <c r="F40" s="44"/>
      <c r="G40" s="44"/>
      <c r="H40" s="44"/>
      <c r="I40" s="536"/>
      <c r="J40" s="537"/>
      <c r="K40" s="538"/>
      <c r="L40" s="14"/>
    </row>
    <row r="41" spans="3:12" ht="11.25">
      <c r="C41" s="1" t="s">
        <v>71</v>
      </c>
      <c r="D41" s="16" t="s">
        <v>75</v>
      </c>
      <c r="E41" s="44"/>
      <c r="F41" s="44"/>
      <c r="G41" s="44"/>
      <c r="H41" s="44"/>
      <c r="I41" s="536"/>
      <c r="J41" s="537"/>
      <c r="K41" s="538"/>
      <c r="L41" s="14"/>
    </row>
    <row r="42" spans="3:12" ht="11.25">
      <c r="C42" s="1" t="s">
        <v>71</v>
      </c>
      <c r="D42" s="16" t="s">
        <v>77</v>
      </c>
      <c r="E42" s="44"/>
      <c r="F42" s="44"/>
      <c r="G42" s="44"/>
      <c r="H42" s="44"/>
      <c r="I42" s="536"/>
      <c r="J42" s="537"/>
      <c r="K42" s="538"/>
      <c r="L42" s="14"/>
    </row>
    <row r="43" spans="3:12" ht="11.25">
      <c r="C43" s="1" t="s">
        <v>71</v>
      </c>
      <c r="D43" s="16" t="s">
        <v>78</v>
      </c>
      <c r="E43" s="44"/>
      <c r="F43" s="44"/>
      <c r="G43" s="44"/>
      <c r="H43" s="44"/>
      <c r="I43" s="536"/>
      <c r="J43" s="537"/>
      <c r="K43" s="538"/>
      <c r="L43" s="14"/>
    </row>
    <row r="44" spans="3:12" ht="11.25">
      <c r="C44" s="1" t="s">
        <v>71</v>
      </c>
      <c r="D44" s="16" t="s">
        <v>79</v>
      </c>
      <c r="E44" s="44"/>
      <c r="F44" s="44"/>
      <c r="G44" s="44"/>
      <c r="H44" s="44"/>
      <c r="I44" s="536"/>
      <c r="J44" s="537"/>
      <c r="K44" s="538"/>
      <c r="L44" s="14"/>
    </row>
    <row r="45" spans="3:12" ht="11.25">
      <c r="C45" s="1" t="s">
        <v>71</v>
      </c>
      <c r="D45" s="16" t="s">
        <v>80</v>
      </c>
      <c r="E45" s="44"/>
      <c r="F45" s="44"/>
      <c r="G45" s="44"/>
      <c r="H45" s="44"/>
      <c r="I45" s="536"/>
      <c r="J45" s="537"/>
      <c r="K45" s="538"/>
      <c r="L45" s="14"/>
    </row>
    <row r="46" spans="3:12" ht="11.25">
      <c r="C46" s="1" t="s">
        <v>71</v>
      </c>
      <c r="D46" s="16" t="s">
        <v>81</v>
      </c>
      <c r="E46" s="44"/>
      <c r="F46" s="44"/>
      <c r="G46" s="44"/>
      <c r="H46" s="44"/>
      <c r="I46" s="536"/>
      <c r="J46" s="537"/>
      <c r="K46" s="538"/>
      <c r="L46" s="14"/>
    </row>
    <row r="47" spans="3:12" ht="11.25">
      <c r="C47" s="1" t="s">
        <v>71</v>
      </c>
      <c r="D47" s="16" t="s">
        <v>82</v>
      </c>
      <c r="E47" s="44"/>
      <c r="F47" s="44"/>
      <c r="G47" s="44"/>
      <c r="H47" s="44"/>
      <c r="I47" s="536"/>
      <c r="J47" s="537"/>
      <c r="K47" s="538"/>
      <c r="L47" s="14"/>
    </row>
    <row r="48" spans="3:12" ht="11.25">
      <c r="C48" s="1" t="s">
        <v>71</v>
      </c>
      <c r="D48" s="16" t="s">
        <v>83</v>
      </c>
      <c r="E48" s="44"/>
      <c r="F48" s="44"/>
      <c r="G48" s="44"/>
      <c r="H48" s="44"/>
      <c r="I48" s="536"/>
      <c r="J48" s="537"/>
      <c r="K48" s="538"/>
      <c r="L48" s="14"/>
    </row>
    <row r="49" spans="3:12" ht="11.25">
      <c r="C49" s="1" t="s">
        <v>71</v>
      </c>
      <c r="D49" s="16" t="s">
        <v>84</v>
      </c>
      <c r="E49" s="44"/>
      <c r="F49" s="44"/>
      <c r="G49" s="44"/>
      <c r="H49" s="44"/>
      <c r="I49" s="536"/>
      <c r="J49" s="537"/>
      <c r="K49" s="538"/>
      <c r="L49" s="14"/>
    </row>
    <row r="50" spans="3:12" ht="11.25">
      <c r="C50" s="1" t="s">
        <v>71</v>
      </c>
      <c r="D50" s="16" t="s">
        <v>85</v>
      </c>
      <c r="E50" s="44"/>
      <c r="F50" s="44"/>
      <c r="G50" s="44"/>
      <c r="H50" s="44"/>
      <c r="I50" s="536"/>
      <c r="J50" s="537"/>
      <c r="K50" s="538"/>
      <c r="L50" s="14"/>
    </row>
    <row r="51" spans="3:12" ht="11.25">
      <c r="C51" s="1" t="s">
        <v>71</v>
      </c>
      <c r="D51" s="16" t="s">
        <v>86</v>
      </c>
      <c r="E51" s="44"/>
      <c r="F51" s="44"/>
      <c r="G51" s="44"/>
      <c r="H51" s="44"/>
      <c r="I51" s="536"/>
      <c r="J51" s="537"/>
      <c r="K51" s="538"/>
      <c r="L51" s="14"/>
    </row>
    <row r="52" spans="3:12" ht="11.25">
      <c r="C52" s="1" t="s">
        <v>71</v>
      </c>
      <c r="D52" s="16" t="s">
        <v>87</v>
      </c>
      <c r="E52" s="44"/>
      <c r="F52" s="44"/>
      <c r="G52" s="44"/>
      <c r="H52" s="44"/>
      <c r="I52" s="536"/>
      <c r="J52" s="537"/>
      <c r="K52" s="538"/>
      <c r="L52" s="14"/>
    </row>
    <row r="53" spans="3:12" ht="11.25">
      <c r="C53" s="1" t="s">
        <v>71</v>
      </c>
      <c r="D53" s="16" t="s">
        <v>92</v>
      </c>
      <c r="E53" s="44"/>
      <c r="F53" s="44"/>
      <c r="G53" s="44"/>
      <c r="H53" s="44"/>
      <c r="I53" s="536"/>
      <c r="J53" s="537"/>
      <c r="K53" s="538"/>
      <c r="L53" s="14"/>
    </row>
    <row r="54" spans="3:12" ht="11.25">
      <c r="C54" s="1" t="s">
        <v>71</v>
      </c>
      <c r="D54" s="16" t="s">
        <v>93</v>
      </c>
      <c r="E54" s="44"/>
      <c r="F54" s="44"/>
      <c r="G54" s="44"/>
      <c r="H54" s="44"/>
      <c r="I54" s="536"/>
      <c r="J54" s="537"/>
      <c r="K54" s="538"/>
      <c r="L54" s="14"/>
    </row>
    <row r="55" spans="3:14" ht="12" thickBot="1">
      <c r="C55" s="13" t="s">
        <v>29</v>
      </c>
      <c r="D55" s="559" t="s">
        <v>500</v>
      </c>
      <c r="E55" s="560"/>
      <c r="F55" s="560"/>
      <c r="G55" s="560"/>
      <c r="H55" s="560"/>
      <c r="I55" s="560"/>
      <c r="J55" s="560"/>
      <c r="K55" s="56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570" t="s">
        <v>501</v>
      </c>
      <c r="E57" s="571"/>
      <c r="F57" s="571"/>
      <c r="G57" s="571"/>
      <c r="H57" s="571"/>
      <c r="I57" s="571"/>
      <c r="J57" s="571"/>
      <c r="K57" s="572"/>
      <c r="L57" s="14"/>
      <c r="N57" s="19"/>
    </row>
    <row r="58" spans="3:14" ht="22.5">
      <c r="C58" s="13"/>
      <c r="D58" s="16" t="s">
        <v>502</v>
      </c>
      <c r="E58" s="23" t="s">
        <v>503</v>
      </c>
      <c r="F58" s="564"/>
      <c r="G58" s="565"/>
      <c r="H58" s="565"/>
      <c r="I58" s="565"/>
      <c r="J58" s="565"/>
      <c r="K58" s="566"/>
      <c r="L58" s="14"/>
      <c r="N58" s="19"/>
    </row>
    <row r="59" spans="3:14" ht="11.25">
      <c r="C59" s="13"/>
      <c r="D59" s="16" t="s">
        <v>504</v>
      </c>
      <c r="E59" s="23" t="s">
        <v>552</v>
      </c>
      <c r="F59" s="567"/>
      <c r="G59" s="568"/>
      <c r="H59" s="568"/>
      <c r="I59" s="568"/>
      <c r="J59" s="568"/>
      <c r="K59" s="569"/>
      <c r="L59" s="14"/>
      <c r="N59" s="19"/>
    </row>
    <row r="60" spans="3:14" ht="23.25" thickBot="1">
      <c r="C60" s="13"/>
      <c r="D60" s="21" t="s">
        <v>553</v>
      </c>
      <c r="E60" s="24" t="s">
        <v>55</v>
      </c>
      <c r="F60" s="576"/>
      <c r="G60" s="577"/>
      <c r="H60" s="577"/>
      <c r="I60" s="577"/>
      <c r="J60" s="577"/>
      <c r="K60" s="57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556" t="s">
        <v>56</v>
      </c>
      <c r="E62" s="557"/>
      <c r="F62" s="557"/>
      <c r="G62" s="557"/>
      <c r="H62" s="557"/>
      <c r="I62" s="557"/>
      <c r="J62" s="557"/>
      <c r="K62" s="558"/>
      <c r="L62" s="14"/>
      <c r="N62" s="19"/>
    </row>
    <row r="63" spans="3:14" ht="11.25">
      <c r="C63" s="13"/>
      <c r="D63" s="16"/>
      <c r="E63" s="32" t="s">
        <v>57</v>
      </c>
      <c r="F63" s="562" t="s">
        <v>58</v>
      </c>
      <c r="G63" s="562"/>
      <c r="H63" s="562"/>
      <c r="I63" s="562"/>
      <c r="J63" s="562"/>
      <c r="K63" s="563"/>
      <c r="L63" s="14"/>
      <c r="N63" s="19"/>
    </row>
    <row r="64" spans="3:14" ht="11.25">
      <c r="C64" s="13" t="s">
        <v>27</v>
      </c>
      <c r="D64" s="16" t="s">
        <v>59</v>
      </c>
      <c r="E64" s="42"/>
      <c r="F64" s="567"/>
      <c r="G64" s="568"/>
      <c r="H64" s="568"/>
      <c r="I64" s="568"/>
      <c r="J64" s="568"/>
      <c r="K64" s="569"/>
      <c r="L64" s="14"/>
      <c r="N64" s="19"/>
    </row>
    <row r="65" spans="3:14" ht="12" thickBot="1">
      <c r="C65" s="13" t="s">
        <v>29</v>
      </c>
      <c r="D65" s="559" t="s">
        <v>60</v>
      </c>
      <c r="E65" s="560"/>
      <c r="F65" s="560"/>
      <c r="G65" s="560"/>
      <c r="H65" s="560"/>
      <c r="I65" s="560"/>
      <c r="J65" s="560"/>
      <c r="K65" s="56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570" t="s">
        <v>61</v>
      </c>
      <c r="E67" s="571"/>
      <c r="F67" s="571"/>
      <c r="G67" s="571"/>
      <c r="H67" s="571"/>
      <c r="I67" s="571"/>
      <c r="J67" s="571"/>
      <c r="K67" s="572"/>
      <c r="L67" s="14"/>
      <c r="N67" s="19"/>
    </row>
    <row r="68" spans="3:14" ht="52.5" customHeight="1">
      <c r="C68" s="13"/>
      <c r="D68" s="16" t="s">
        <v>62</v>
      </c>
      <c r="E68" s="23" t="s">
        <v>63</v>
      </c>
      <c r="F68" s="582"/>
      <c r="G68" s="582"/>
      <c r="H68" s="582"/>
      <c r="I68" s="582"/>
      <c r="J68" s="582"/>
      <c r="K68" s="583"/>
      <c r="L68" s="14"/>
      <c r="N68" s="19"/>
    </row>
    <row r="69" spans="3:14" ht="11.25">
      <c r="C69" s="13"/>
      <c r="D69" s="16" t="s">
        <v>64</v>
      </c>
      <c r="E69" s="23" t="s">
        <v>65</v>
      </c>
      <c r="F69" s="579"/>
      <c r="G69" s="580"/>
      <c r="H69" s="580"/>
      <c r="I69" s="580"/>
      <c r="J69" s="580"/>
      <c r="K69" s="581"/>
      <c r="L69" s="14"/>
      <c r="N69" s="19"/>
    </row>
    <row r="70" spans="3:14" ht="11.25">
      <c r="C70" s="13"/>
      <c r="D70" s="16" t="s">
        <v>66</v>
      </c>
      <c r="E70" s="23" t="s">
        <v>67</v>
      </c>
      <c r="F70" s="544"/>
      <c r="G70" s="544"/>
      <c r="H70" s="544"/>
      <c r="I70" s="544"/>
      <c r="J70" s="544"/>
      <c r="K70" s="545"/>
      <c r="L70" s="14"/>
      <c r="N70" s="19"/>
    </row>
    <row r="71" spans="3:12" ht="23.25" thickBot="1">
      <c r="C71" s="13"/>
      <c r="D71" s="21" t="s">
        <v>68</v>
      </c>
      <c r="E71" s="24" t="s">
        <v>69</v>
      </c>
      <c r="F71" s="550"/>
      <c r="G71" s="550"/>
      <c r="H71" s="550"/>
      <c r="I71" s="550"/>
      <c r="J71" s="550"/>
      <c r="K71" s="55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8:AH37"/>
  <sheetViews>
    <sheetView showGridLines="0" tabSelected="1" zoomScalePageLayoutView="0" workbookViewId="0" topLeftCell="D7">
      <selection activeCell="M18" sqref="M18"/>
    </sheetView>
  </sheetViews>
  <sheetFormatPr defaultColWidth="9.140625" defaultRowHeight="11.25"/>
  <cols>
    <col min="1" max="3" width="0" style="334" hidden="1" customWidth="1"/>
    <col min="4" max="5" width="9.140625" style="334" customWidth="1"/>
    <col min="6" max="6" width="38.28125" style="334" customWidth="1"/>
    <col min="7" max="7" width="15.00390625" style="334" customWidth="1"/>
    <col min="8" max="8" width="19.421875" style="334" customWidth="1"/>
    <col min="9" max="9" width="13.57421875" style="334" customWidth="1"/>
    <col min="10" max="10" width="18.00390625" style="334" customWidth="1"/>
    <col min="11" max="11" width="21.421875" style="334" customWidth="1"/>
    <col min="12" max="12" width="29.140625" style="334" customWidth="1"/>
    <col min="13" max="13" width="21.00390625" style="334" customWidth="1"/>
    <col min="14" max="16384" width="9.140625" style="3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411"/>
      <c r="E8" s="409"/>
      <c r="F8" s="410"/>
      <c r="G8" s="410"/>
      <c r="H8" s="410"/>
      <c r="I8" s="409"/>
      <c r="J8" s="409"/>
      <c r="K8" s="409"/>
      <c r="L8" s="409"/>
      <c r="M8" s="409"/>
      <c r="N8" s="408"/>
      <c r="O8" s="401"/>
      <c r="P8" s="401"/>
      <c r="Q8" s="401"/>
      <c r="R8" s="401"/>
      <c r="S8" s="401"/>
      <c r="T8" s="401"/>
      <c r="U8" s="401"/>
      <c r="V8" s="401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</row>
    <row r="9" spans="4:30" ht="35.25" customHeight="1" thickBot="1">
      <c r="D9" s="404"/>
      <c r="E9" s="492" t="s">
        <v>840</v>
      </c>
      <c r="F9" s="493"/>
      <c r="G9" s="493"/>
      <c r="H9" s="493"/>
      <c r="I9" s="493"/>
      <c r="J9" s="493"/>
      <c r="K9" s="493"/>
      <c r="L9" s="493"/>
      <c r="M9" s="494"/>
      <c r="N9" s="406"/>
      <c r="O9" s="405"/>
      <c r="P9" s="405"/>
      <c r="Q9" s="405"/>
      <c r="R9" s="405"/>
      <c r="S9" s="405"/>
      <c r="T9" s="405"/>
      <c r="U9" s="405"/>
      <c r="V9" s="405"/>
      <c r="W9" s="400"/>
      <c r="X9" s="400"/>
      <c r="Y9" s="400"/>
      <c r="Z9" s="400"/>
      <c r="AA9" s="400"/>
      <c r="AB9" s="400"/>
      <c r="AC9" s="400"/>
      <c r="AD9" s="400"/>
    </row>
    <row r="10" spans="4:30" ht="12" thickBot="1">
      <c r="D10" s="404"/>
      <c r="E10" s="403"/>
      <c r="F10" s="403"/>
      <c r="G10" s="403"/>
      <c r="H10" s="403"/>
      <c r="I10" s="403"/>
      <c r="J10" s="403"/>
      <c r="K10" s="403"/>
      <c r="L10" s="403"/>
      <c r="M10" s="403"/>
      <c r="N10" s="402"/>
      <c r="O10" s="401"/>
      <c r="P10" s="401"/>
      <c r="Q10" s="401"/>
      <c r="R10" s="401"/>
      <c r="S10" s="401"/>
      <c r="T10" s="401"/>
      <c r="U10" s="401"/>
      <c r="V10" s="401"/>
      <c r="W10" s="400"/>
      <c r="X10" s="400"/>
      <c r="Y10" s="400"/>
      <c r="Z10" s="400"/>
      <c r="AA10" s="400"/>
      <c r="AB10" s="400"/>
      <c r="AC10" s="400"/>
      <c r="AD10" s="400"/>
    </row>
    <row r="11" spans="4:14" ht="44.25" customHeight="1" thickBot="1">
      <c r="D11" s="399"/>
      <c r="E11" s="398" t="s">
        <v>820</v>
      </c>
      <c r="F11" s="396" t="s">
        <v>269</v>
      </c>
      <c r="G11" s="396" t="s">
        <v>529</v>
      </c>
      <c r="H11" s="396" t="s">
        <v>270</v>
      </c>
      <c r="I11" s="397" t="s">
        <v>819</v>
      </c>
      <c r="J11" s="396" t="s">
        <v>818</v>
      </c>
      <c r="K11" s="396" t="s">
        <v>817</v>
      </c>
      <c r="L11" s="396" t="s">
        <v>816</v>
      </c>
      <c r="M11" s="395" t="s">
        <v>815</v>
      </c>
      <c r="N11" s="350"/>
    </row>
    <row r="12" spans="4:14" ht="12" thickBot="1">
      <c r="D12" s="360"/>
      <c r="E12" s="394">
        <v>1</v>
      </c>
      <c r="F12" s="393">
        <v>2</v>
      </c>
      <c r="G12" s="393">
        <v>3</v>
      </c>
      <c r="H12" s="393">
        <v>4</v>
      </c>
      <c r="I12" s="393">
        <v>5</v>
      </c>
      <c r="J12" s="393">
        <v>6</v>
      </c>
      <c r="K12" s="393">
        <v>7</v>
      </c>
      <c r="L12" s="393">
        <v>8</v>
      </c>
      <c r="M12" s="392">
        <v>9</v>
      </c>
      <c r="N12" s="350"/>
    </row>
    <row r="13" spans="4:16" ht="38.25" customHeight="1">
      <c r="D13" s="360"/>
      <c r="E13" s="391" t="s">
        <v>289</v>
      </c>
      <c r="F13" s="376" t="s">
        <v>814</v>
      </c>
      <c r="G13" s="390" t="s">
        <v>810</v>
      </c>
      <c r="H13" s="389"/>
      <c r="I13" s="388"/>
      <c r="J13" s="387"/>
      <c r="K13" s="386"/>
      <c r="L13" s="385"/>
      <c r="M13" s="384"/>
      <c r="N13" s="350"/>
      <c r="P13" s="377">
        <f>SUM(P14:P16)</f>
        <v>1</v>
      </c>
    </row>
    <row r="14" spans="4:16" ht="21.75" customHeight="1">
      <c r="D14" s="360"/>
      <c r="E14" s="378" t="s">
        <v>464</v>
      </c>
      <c r="F14" s="368" t="s">
        <v>812</v>
      </c>
      <c r="G14" s="367" t="s">
        <v>810</v>
      </c>
      <c r="H14" s="375"/>
      <c r="I14" s="383"/>
      <c r="J14" s="382"/>
      <c r="K14" s="381"/>
      <c r="L14" s="380"/>
      <c r="M14" s="379"/>
      <c r="N14" s="350"/>
      <c r="P14" s="377">
        <f>IF(H14="",0,1)</f>
        <v>0</v>
      </c>
    </row>
    <row r="15" spans="4:16" ht="21.75" customHeight="1">
      <c r="D15" s="360"/>
      <c r="E15" s="378" t="s">
        <v>468</v>
      </c>
      <c r="F15" s="368" t="s">
        <v>807</v>
      </c>
      <c r="G15" s="367" t="s">
        <v>810</v>
      </c>
      <c r="H15" s="375"/>
      <c r="I15" s="374"/>
      <c r="J15" s="373"/>
      <c r="K15" s="372"/>
      <c r="L15" s="371"/>
      <c r="M15" s="370"/>
      <c r="N15" s="350"/>
      <c r="P15" s="377">
        <f>IF(H15="",0,1)</f>
        <v>0</v>
      </c>
    </row>
    <row r="16" spans="4:16" ht="21" customHeight="1" thickBot="1">
      <c r="D16" s="360"/>
      <c r="E16" s="359" t="s">
        <v>473</v>
      </c>
      <c r="F16" s="412" t="s">
        <v>805</v>
      </c>
      <c r="G16" s="415" t="s">
        <v>810</v>
      </c>
      <c r="H16" s="356">
        <v>3.14</v>
      </c>
      <c r="I16" s="355">
        <v>40909</v>
      </c>
      <c r="J16" s="354">
        <v>41090</v>
      </c>
      <c r="K16" s="353" t="s">
        <v>857</v>
      </c>
      <c r="L16" s="352" t="s">
        <v>858</v>
      </c>
      <c r="M16" s="351" t="s">
        <v>860</v>
      </c>
      <c r="N16" s="350"/>
      <c r="P16" s="377">
        <f>IF(H16="",0,1)</f>
        <v>1</v>
      </c>
    </row>
    <row r="17" spans="4:16" ht="32.25" customHeight="1">
      <c r="D17" s="360"/>
      <c r="E17" s="391" t="s">
        <v>291</v>
      </c>
      <c r="F17" s="420" t="s">
        <v>823</v>
      </c>
      <c r="G17" s="390" t="s">
        <v>810</v>
      </c>
      <c r="H17" s="389"/>
      <c r="I17" s="388"/>
      <c r="J17" s="387"/>
      <c r="K17" s="386"/>
      <c r="L17" s="385"/>
      <c r="M17" s="384"/>
      <c r="N17" s="350"/>
      <c r="P17" s="377"/>
    </row>
    <row r="18" spans="4:16" ht="21.75" customHeight="1">
      <c r="D18" s="360"/>
      <c r="E18" s="378" t="s">
        <v>505</v>
      </c>
      <c r="F18" s="368" t="s">
        <v>812</v>
      </c>
      <c r="G18" s="367" t="s">
        <v>810</v>
      </c>
      <c r="H18" s="413"/>
      <c r="I18" s="383"/>
      <c r="J18" s="382"/>
      <c r="K18" s="381"/>
      <c r="L18" s="380"/>
      <c r="M18" s="379"/>
      <c r="N18" s="350"/>
      <c r="P18" s="377">
        <f>IF(H18="",0,1)</f>
        <v>0</v>
      </c>
    </row>
    <row r="19" spans="4:16" ht="21.75" customHeight="1">
      <c r="D19" s="360"/>
      <c r="E19" s="378" t="s">
        <v>506</v>
      </c>
      <c r="F19" s="368" t="s">
        <v>807</v>
      </c>
      <c r="G19" s="367" t="s">
        <v>810</v>
      </c>
      <c r="H19" s="375"/>
      <c r="I19" s="374"/>
      <c r="J19" s="373"/>
      <c r="K19" s="372"/>
      <c r="L19" s="371"/>
      <c r="M19" s="370"/>
      <c r="N19" s="350"/>
      <c r="P19" s="377">
        <f>IF(H19="",0,1)</f>
        <v>0</v>
      </c>
    </row>
    <row r="20" spans="4:16" ht="21" customHeight="1" thickBot="1">
      <c r="D20" s="360"/>
      <c r="E20" s="359" t="s">
        <v>507</v>
      </c>
      <c r="F20" s="412" t="s">
        <v>805</v>
      </c>
      <c r="G20" s="415" t="s">
        <v>810</v>
      </c>
      <c r="H20" s="356"/>
      <c r="I20" s="355"/>
      <c r="J20" s="354"/>
      <c r="K20" s="353"/>
      <c r="L20" s="352"/>
      <c r="M20" s="351"/>
      <c r="N20" s="350"/>
      <c r="P20" s="377">
        <f>IF(H20="",0,1)</f>
        <v>0</v>
      </c>
    </row>
    <row r="21" spans="4:16" ht="39" customHeight="1" thickBot="1">
      <c r="D21" s="360"/>
      <c r="E21" s="378" t="s">
        <v>292</v>
      </c>
      <c r="F21" s="419" t="s">
        <v>824</v>
      </c>
      <c r="G21" s="367" t="s">
        <v>810</v>
      </c>
      <c r="H21" s="413"/>
      <c r="I21" s="383"/>
      <c r="J21" s="382"/>
      <c r="K21" s="381"/>
      <c r="L21" s="380"/>
      <c r="M21" s="379"/>
      <c r="N21" s="350"/>
      <c r="P21" s="377"/>
    </row>
    <row r="22" spans="4:16" ht="38.25" customHeight="1">
      <c r="D22" s="360"/>
      <c r="E22" s="391" t="s">
        <v>308</v>
      </c>
      <c r="F22" s="376" t="s">
        <v>813</v>
      </c>
      <c r="G22" s="390" t="s">
        <v>810</v>
      </c>
      <c r="H22" s="389"/>
      <c r="I22" s="388"/>
      <c r="J22" s="387"/>
      <c r="K22" s="386"/>
      <c r="L22" s="385"/>
      <c r="M22" s="384"/>
      <c r="N22" s="350"/>
      <c r="P22" s="377">
        <f>SUM(P23:P25)</f>
        <v>0</v>
      </c>
    </row>
    <row r="23" spans="4:16" ht="21.75" customHeight="1">
      <c r="D23" s="360"/>
      <c r="E23" s="378" t="s">
        <v>557</v>
      </c>
      <c r="F23" s="368" t="s">
        <v>812</v>
      </c>
      <c r="G23" s="367" t="s">
        <v>810</v>
      </c>
      <c r="H23" s="375"/>
      <c r="I23" s="383"/>
      <c r="J23" s="382"/>
      <c r="K23" s="381"/>
      <c r="L23" s="380"/>
      <c r="M23" s="379"/>
      <c r="N23" s="350"/>
      <c r="P23" s="377">
        <f>IF(H23="",0,1)</f>
        <v>0</v>
      </c>
    </row>
    <row r="24" spans="4:16" ht="21.75" customHeight="1">
      <c r="D24" s="360"/>
      <c r="E24" s="378" t="s">
        <v>806</v>
      </c>
      <c r="F24" s="368" t="s">
        <v>807</v>
      </c>
      <c r="G24" s="367" t="s">
        <v>810</v>
      </c>
      <c r="H24" s="375"/>
      <c r="I24" s="374"/>
      <c r="J24" s="373"/>
      <c r="K24" s="372"/>
      <c r="L24" s="371"/>
      <c r="M24" s="370"/>
      <c r="N24" s="350"/>
      <c r="P24" s="377">
        <f>IF(H24="",0,1)</f>
        <v>0</v>
      </c>
    </row>
    <row r="25" spans="4:16" ht="21" customHeight="1" thickBot="1">
      <c r="D25" s="360"/>
      <c r="E25" s="359" t="s">
        <v>825</v>
      </c>
      <c r="F25" s="414" t="s">
        <v>805</v>
      </c>
      <c r="G25" s="415" t="s">
        <v>810</v>
      </c>
      <c r="H25" s="356"/>
      <c r="I25" s="355"/>
      <c r="J25" s="354"/>
      <c r="K25" s="353"/>
      <c r="L25" s="352"/>
      <c r="M25" s="351"/>
      <c r="N25" s="350"/>
      <c r="P25" s="377">
        <f>IF(H25="",0,1)</f>
        <v>0</v>
      </c>
    </row>
    <row r="26" spans="4:14" ht="54" customHeight="1">
      <c r="D26" s="360"/>
      <c r="E26" s="378" t="s">
        <v>278</v>
      </c>
      <c r="F26" s="376" t="s">
        <v>811</v>
      </c>
      <c r="G26" s="367" t="s">
        <v>810</v>
      </c>
      <c r="H26" s="413"/>
      <c r="I26" s="383"/>
      <c r="J26" s="382"/>
      <c r="K26" s="381"/>
      <c r="L26" s="380"/>
      <c r="M26" s="379"/>
      <c r="N26" s="350"/>
    </row>
    <row r="27" spans="4:14" ht="27.75" customHeight="1">
      <c r="D27" s="360"/>
      <c r="E27" s="369" t="s">
        <v>279</v>
      </c>
      <c r="F27" s="416" t="s">
        <v>807</v>
      </c>
      <c r="G27" s="417" t="s">
        <v>810</v>
      </c>
      <c r="H27" s="375"/>
      <c r="I27" s="374"/>
      <c r="J27" s="373"/>
      <c r="K27" s="372"/>
      <c r="L27" s="371"/>
      <c r="M27" s="370"/>
      <c r="N27" s="350"/>
    </row>
    <row r="28" spans="4:14" ht="24" customHeight="1" thickBot="1">
      <c r="D28" s="360"/>
      <c r="E28" s="359" t="s">
        <v>822</v>
      </c>
      <c r="F28" s="358" t="s">
        <v>805</v>
      </c>
      <c r="G28" s="357" t="s">
        <v>810</v>
      </c>
      <c r="H28" s="356"/>
      <c r="I28" s="355"/>
      <c r="J28" s="354"/>
      <c r="K28" s="353"/>
      <c r="L28" s="352"/>
      <c r="M28" s="351"/>
      <c r="N28" s="350"/>
    </row>
    <row r="29" spans="4:14" ht="45">
      <c r="D29" s="360"/>
      <c r="E29" s="378" t="s">
        <v>280</v>
      </c>
      <c r="F29" s="376" t="s">
        <v>809</v>
      </c>
      <c r="G29" s="367" t="s">
        <v>804</v>
      </c>
      <c r="H29" s="413"/>
      <c r="I29" s="383"/>
      <c r="J29" s="382"/>
      <c r="K29" s="381"/>
      <c r="L29" s="380"/>
      <c r="M29" s="379"/>
      <c r="N29" s="350"/>
    </row>
    <row r="30" spans="4:14" ht="22.5" customHeight="1">
      <c r="D30" s="360"/>
      <c r="E30" s="369" t="s">
        <v>281</v>
      </c>
      <c r="F30" s="416" t="s">
        <v>807</v>
      </c>
      <c r="G30" s="417" t="s">
        <v>804</v>
      </c>
      <c r="H30" s="375"/>
      <c r="I30" s="374"/>
      <c r="J30" s="373"/>
      <c r="K30" s="372"/>
      <c r="L30" s="371"/>
      <c r="M30" s="370"/>
      <c r="N30" s="350"/>
    </row>
    <row r="31" spans="4:14" ht="20.25" customHeight="1" thickBot="1">
      <c r="D31" s="360"/>
      <c r="E31" s="359" t="s">
        <v>826</v>
      </c>
      <c r="F31" s="358" t="s">
        <v>805</v>
      </c>
      <c r="G31" s="357" t="s">
        <v>804</v>
      </c>
      <c r="H31" s="356"/>
      <c r="I31" s="355"/>
      <c r="J31" s="354"/>
      <c r="K31" s="353"/>
      <c r="L31" s="352"/>
      <c r="M31" s="351"/>
      <c r="N31" s="350"/>
    </row>
    <row r="32" spans="4:14" ht="33.75">
      <c r="D32" s="360"/>
      <c r="E32" s="378" t="s">
        <v>282</v>
      </c>
      <c r="F32" s="418" t="s">
        <v>808</v>
      </c>
      <c r="G32" s="367" t="s">
        <v>804</v>
      </c>
      <c r="H32" s="413"/>
      <c r="I32" s="383"/>
      <c r="J32" s="382"/>
      <c r="K32" s="381"/>
      <c r="L32" s="380"/>
      <c r="M32" s="379"/>
      <c r="N32" s="350"/>
    </row>
    <row r="33" spans="4:14" ht="18.75" customHeight="1">
      <c r="D33" s="360"/>
      <c r="E33" s="369" t="s">
        <v>59</v>
      </c>
      <c r="F33" s="368" t="s">
        <v>807</v>
      </c>
      <c r="G33" s="367" t="s">
        <v>804</v>
      </c>
      <c r="H33" s="366"/>
      <c r="I33" s="365"/>
      <c r="J33" s="364"/>
      <c r="K33" s="363"/>
      <c r="L33" s="362"/>
      <c r="M33" s="361"/>
      <c r="N33" s="350"/>
    </row>
    <row r="34" spans="4:14" ht="25.5" customHeight="1" thickBot="1">
      <c r="D34" s="360"/>
      <c r="E34" s="359" t="s">
        <v>827</v>
      </c>
      <c r="F34" s="358" t="s">
        <v>805</v>
      </c>
      <c r="G34" s="357" t="s">
        <v>804</v>
      </c>
      <c r="H34" s="356"/>
      <c r="I34" s="355"/>
      <c r="J34" s="354"/>
      <c r="K34" s="353"/>
      <c r="L34" s="352"/>
      <c r="M34" s="351"/>
      <c r="N34" s="350"/>
    </row>
    <row r="35" spans="4:25" ht="11.25">
      <c r="D35" s="341"/>
      <c r="E35" s="349"/>
      <c r="F35" s="348"/>
      <c r="G35" s="347"/>
      <c r="H35" s="346"/>
      <c r="I35" s="345"/>
      <c r="J35" s="345"/>
      <c r="K35" s="344"/>
      <c r="L35" s="343"/>
      <c r="M35" s="343"/>
      <c r="N35" s="342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</row>
    <row r="36" spans="4:25" ht="11.25">
      <c r="D36" s="341"/>
      <c r="E36" s="495"/>
      <c r="F36" s="495"/>
      <c r="G36" s="495"/>
      <c r="H36" s="495"/>
      <c r="I36" s="495"/>
      <c r="J36" s="495"/>
      <c r="K36" s="495"/>
      <c r="L36" s="495"/>
      <c r="M36" s="495"/>
      <c r="N36" s="496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39"/>
    </row>
    <row r="37" spans="4:25" ht="11.25">
      <c r="D37" s="338"/>
      <c r="E37" s="337"/>
      <c r="F37" s="337"/>
      <c r="G37" s="337"/>
      <c r="H37" s="337"/>
      <c r="I37" s="337"/>
      <c r="J37" s="337"/>
      <c r="K37" s="337"/>
      <c r="L37" s="337"/>
      <c r="M37" s="337"/>
      <c r="N37" s="336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</row>
  </sheetData>
  <sheetProtection password="FA9C" sheet="1" formatColumns="0" formatRows="0"/>
  <mergeCells count="2">
    <mergeCell ref="E9:M9"/>
    <mergeCell ref="E36:N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29"/>
  <sheetViews>
    <sheetView showGridLines="0" zoomScalePageLayoutView="0" workbookViewId="0" topLeftCell="E7">
      <selection activeCell="H26" sqref="H26"/>
    </sheetView>
  </sheetViews>
  <sheetFormatPr defaultColWidth="9.140625" defaultRowHeight="11.25"/>
  <cols>
    <col min="1" max="1" width="8.00390625" style="74" hidden="1" customWidth="1"/>
    <col min="2" max="2" width="21.421875" style="74" hidden="1" customWidth="1"/>
    <col min="3" max="3" width="15.140625" style="75" hidden="1" customWidth="1"/>
    <col min="4" max="4" width="36.00390625" style="75" customWidth="1"/>
    <col min="5" max="5" width="7.00390625" style="75" bestFit="1" customWidth="1"/>
    <col min="6" max="6" width="49.140625" style="75" customWidth="1"/>
    <col min="7" max="7" width="42.00390625" style="75" customWidth="1"/>
    <col min="8" max="8" width="25.140625" style="75" customWidth="1"/>
    <col min="9" max="9" width="22.57421875" style="75" hidden="1" customWidth="1"/>
    <col min="10" max="10" width="25.421875" style="75" customWidth="1"/>
    <col min="11" max="11" width="9.140625" style="75" customWidth="1"/>
    <col min="12" max="12" width="7.57421875" style="75" bestFit="1" customWidth="1"/>
    <col min="13" max="13" width="2.00390625" style="75" bestFit="1" customWidth="1"/>
    <col min="14" max="16384" width="9.140625" style="75" customWidth="1"/>
  </cols>
  <sheetData>
    <row r="1" spans="1:2" s="74" customFormat="1" ht="15" customHeight="1" hidden="1">
      <c r="A1" s="73"/>
      <c r="B1" s="73"/>
    </row>
    <row r="2" spans="1:2" ht="15" customHeight="1" hidden="1">
      <c r="A2" s="73"/>
      <c r="B2" s="73"/>
    </row>
    <row r="3" spans="2:11" ht="15" customHeight="1" hidden="1">
      <c r="B3" s="209"/>
      <c r="D3" s="241"/>
      <c r="E3" s="264" t="s">
        <v>279</v>
      </c>
      <c r="F3" s="497"/>
      <c r="G3" s="498"/>
      <c r="H3" s="209"/>
      <c r="I3" s="248"/>
      <c r="J3" s="239"/>
      <c r="K3" s="194"/>
    </row>
    <row r="4" spans="1:10" ht="15" customHeight="1" hidden="1">
      <c r="A4" s="73"/>
      <c r="B4" s="73"/>
      <c r="C4" s="76"/>
      <c r="D4" s="76"/>
      <c r="E4" s="320"/>
      <c r="F4" s="76"/>
      <c r="G4" s="76"/>
      <c r="H4" s="76"/>
      <c r="I4" s="244"/>
      <c r="J4" s="76"/>
    </row>
    <row r="5" spans="2:11" ht="15" customHeight="1" hidden="1">
      <c r="B5" s="209"/>
      <c r="D5" s="197"/>
      <c r="E5" s="510" t="s">
        <v>286</v>
      </c>
      <c r="F5" s="511"/>
      <c r="G5" s="291" t="s">
        <v>284</v>
      </c>
      <c r="H5" s="209"/>
      <c r="I5" s="248"/>
      <c r="J5" s="239"/>
      <c r="K5" s="196"/>
    </row>
    <row r="6" spans="2:11" ht="15" customHeight="1" hidden="1">
      <c r="B6" s="209"/>
      <c r="D6" s="197"/>
      <c r="E6" s="510"/>
      <c r="F6" s="512"/>
      <c r="G6" s="291" t="s">
        <v>285</v>
      </c>
      <c r="H6" s="209"/>
      <c r="I6" s="248"/>
      <c r="J6" s="239"/>
      <c r="K6" s="196"/>
    </row>
    <row r="7" ht="15" customHeight="1"/>
    <row r="8" spans="4:11" ht="15" customHeight="1" thickBot="1">
      <c r="D8" s="204"/>
      <c r="E8" s="205"/>
      <c r="F8" s="288"/>
      <c r="G8" s="206"/>
      <c r="H8" s="205"/>
      <c r="I8" s="205"/>
      <c r="J8" s="205"/>
      <c r="K8" s="207"/>
    </row>
    <row r="9" spans="4:11" ht="15" customHeight="1">
      <c r="D9" s="190"/>
      <c r="E9" s="513" t="s">
        <v>841</v>
      </c>
      <c r="F9" s="514"/>
      <c r="G9" s="514"/>
      <c r="H9" s="514"/>
      <c r="I9" s="514"/>
      <c r="J9" s="515"/>
      <c r="K9" s="191"/>
    </row>
    <row r="10" spans="4:11" ht="15" customHeight="1" thickBot="1">
      <c r="D10" s="190"/>
      <c r="E10" s="507" t="str">
        <f>IF(org="","",IF(fil="",org,org&amp;" ("&amp;fil&amp;")"))</f>
        <v>ОАО " БЕЛГОРОДАСБЕСТОЦЕМЕНТ"</v>
      </c>
      <c r="F10" s="508"/>
      <c r="G10" s="508"/>
      <c r="H10" s="508"/>
      <c r="I10" s="508"/>
      <c r="J10" s="509"/>
      <c r="K10" s="191"/>
    </row>
    <row r="11" spans="4:11" ht="15" customHeight="1" thickBot="1">
      <c r="D11" s="190"/>
      <c r="E11" s="188"/>
      <c r="F11" s="188"/>
      <c r="G11" s="188"/>
      <c r="H11" s="192"/>
      <c r="K11" s="189"/>
    </row>
    <row r="12" spans="2:11" ht="15" customHeight="1" thickBot="1">
      <c r="B12" s="250" t="s">
        <v>271</v>
      </c>
      <c r="D12" s="190"/>
      <c r="E12" s="249" t="s">
        <v>423</v>
      </c>
      <c r="F12" s="500" t="s">
        <v>269</v>
      </c>
      <c r="G12" s="500"/>
      <c r="H12" s="250" t="s">
        <v>270</v>
      </c>
      <c r="I12" s="505" t="s">
        <v>273</v>
      </c>
      <c r="J12" s="506"/>
      <c r="K12" s="189"/>
    </row>
    <row r="13" spans="2:11" ht="15" customHeight="1" thickBot="1">
      <c r="B13" s="252">
        <v>4</v>
      </c>
      <c r="D13" s="190"/>
      <c r="E13" s="251">
        <v>1</v>
      </c>
      <c r="F13" s="501">
        <f>E13+1</f>
        <v>2</v>
      </c>
      <c r="G13" s="501"/>
      <c r="H13" s="252" t="s">
        <v>292</v>
      </c>
      <c r="I13" s="253"/>
      <c r="J13" s="254"/>
      <c r="K13" s="189"/>
    </row>
    <row r="14" spans="2:11" ht="15" customHeight="1">
      <c r="B14" s="319"/>
      <c r="D14" s="193"/>
      <c r="E14" s="262">
        <v>1</v>
      </c>
      <c r="F14" s="504" t="s">
        <v>272</v>
      </c>
      <c r="G14" s="504"/>
      <c r="H14" s="297" t="s">
        <v>859</v>
      </c>
      <c r="I14" s="247"/>
      <c r="J14" s="239"/>
      <c r="K14" s="189"/>
    </row>
    <row r="15" spans="2:11" ht="15" customHeight="1">
      <c r="B15" s="213" t="s">
        <v>275</v>
      </c>
      <c r="D15" s="193"/>
      <c r="E15" s="263">
        <v>2</v>
      </c>
      <c r="F15" s="499" t="s">
        <v>274</v>
      </c>
      <c r="G15" s="499" t="s">
        <v>274</v>
      </c>
      <c r="H15" s="298" t="s">
        <v>859</v>
      </c>
      <c r="I15" s="245"/>
      <c r="J15" s="239"/>
      <c r="K15" s="189"/>
    </row>
    <row r="16" spans="2:11" ht="15" customHeight="1">
      <c r="B16" s="243"/>
      <c r="D16" s="195"/>
      <c r="E16" s="264">
        <v>3</v>
      </c>
      <c r="F16" s="503" t="s">
        <v>276</v>
      </c>
      <c r="G16" s="503"/>
      <c r="H16" s="243"/>
      <c r="I16" s="245"/>
      <c r="J16" s="239"/>
      <c r="K16" s="196"/>
    </row>
    <row r="17" spans="2:11" ht="15" customHeight="1">
      <c r="B17" s="243"/>
      <c r="D17" s="195"/>
      <c r="E17" s="264">
        <v>4</v>
      </c>
      <c r="F17" s="503" t="s">
        <v>277</v>
      </c>
      <c r="G17" s="503"/>
      <c r="H17" s="243"/>
      <c r="I17" s="245"/>
      <c r="J17" s="239"/>
      <c r="K17" s="196"/>
    </row>
    <row r="18" spans="2:11" ht="36" customHeight="1">
      <c r="B18" s="208">
        <f>SUM(B19:B20)</f>
        <v>0</v>
      </c>
      <c r="D18" s="193"/>
      <c r="E18" s="263" t="s">
        <v>278</v>
      </c>
      <c r="F18" s="502" t="s">
        <v>0</v>
      </c>
      <c r="G18" s="502"/>
      <c r="H18" s="208">
        <f>SUM(H19:H20)</f>
        <v>0</v>
      </c>
      <c r="I18" s="245"/>
      <c r="J18" s="239"/>
      <c r="K18" s="194"/>
    </row>
    <row r="19" spans="2:11" ht="15" customHeight="1">
      <c r="B19" s="209"/>
      <c r="D19" s="193"/>
      <c r="E19" s="264" t="s">
        <v>279</v>
      </c>
      <c r="F19" s="497"/>
      <c r="G19" s="498"/>
      <c r="H19" s="209">
        <v>0</v>
      </c>
      <c r="I19" s="245"/>
      <c r="J19" s="239"/>
      <c r="K19" s="194"/>
    </row>
    <row r="20" spans="2:11" ht="15" customHeight="1">
      <c r="B20" s="210"/>
      <c r="D20" s="193"/>
      <c r="E20" s="265"/>
      <c r="F20" s="240" t="s">
        <v>324</v>
      </c>
      <c r="G20" s="236"/>
      <c r="H20" s="236"/>
      <c r="I20" s="245"/>
      <c r="J20" s="239"/>
      <c r="K20" s="196"/>
    </row>
    <row r="21" spans="2:11" ht="25.5" customHeight="1">
      <c r="B21" s="208">
        <f>SUM(B22:B23)</f>
        <v>0</v>
      </c>
      <c r="D21" s="193"/>
      <c r="E21" s="263" t="s">
        <v>280</v>
      </c>
      <c r="F21" s="502" t="s">
        <v>1</v>
      </c>
      <c r="G21" s="502"/>
      <c r="H21" s="208">
        <f>SUM(H22:H23)</f>
        <v>0</v>
      </c>
      <c r="I21" s="245"/>
      <c r="J21" s="239"/>
      <c r="K21" s="194"/>
    </row>
    <row r="22" spans="2:11" ht="15" customHeight="1">
      <c r="B22" s="211"/>
      <c r="D22" s="193"/>
      <c r="E22" s="266" t="s">
        <v>281</v>
      </c>
      <c r="F22" s="497"/>
      <c r="G22" s="498"/>
      <c r="H22" s="209">
        <v>0</v>
      </c>
      <c r="I22" s="245"/>
      <c r="J22" s="239"/>
      <c r="K22" s="196"/>
    </row>
    <row r="23" spans="2:11" ht="15" customHeight="1">
      <c r="B23" s="212"/>
      <c r="D23" s="193"/>
      <c r="E23" s="265"/>
      <c r="F23" s="240" t="s">
        <v>324</v>
      </c>
      <c r="G23" s="236"/>
      <c r="H23" s="236"/>
      <c r="I23" s="245"/>
      <c r="J23" s="239"/>
      <c r="K23" s="196"/>
    </row>
    <row r="24" spans="2:11" ht="26.25" customHeight="1">
      <c r="B24" s="213" t="s">
        <v>275</v>
      </c>
      <c r="D24" s="193"/>
      <c r="E24" s="263" t="s">
        <v>282</v>
      </c>
      <c r="F24" s="499" t="s">
        <v>283</v>
      </c>
      <c r="G24" s="499"/>
      <c r="H24" s="213" t="s">
        <v>275</v>
      </c>
      <c r="I24" s="245"/>
      <c r="J24" s="239"/>
      <c r="K24" s="194"/>
    </row>
    <row r="25" spans="2:11" ht="15" customHeight="1">
      <c r="B25" s="210"/>
      <c r="D25" s="195"/>
      <c r="E25" s="265"/>
      <c r="F25" s="240" t="s">
        <v>287</v>
      </c>
      <c r="G25" s="236"/>
      <c r="H25" s="236"/>
      <c r="I25" s="245"/>
      <c r="J25" s="239"/>
      <c r="K25" s="196"/>
    </row>
    <row r="26" spans="2:11" ht="15" customHeight="1" thickBot="1">
      <c r="B26" s="238" t="s">
        <v>288</v>
      </c>
      <c r="D26" s="187"/>
      <c r="E26" s="267"/>
      <c r="F26" s="237"/>
      <c r="G26" s="237"/>
      <c r="H26" s="237"/>
      <c r="I26" s="246"/>
      <c r="J26" s="242"/>
      <c r="K26" s="196"/>
    </row>
    <row r="27" spans="4:11" ht="11.25">
      <c r="D27" s="187"/>
      <c r="E27" s="198"/>
      <c r="F27" s="199"/>
      <c r="G27" s="199"/>
      <c r="H27" s="199"/>
      <c r="K27" s="196"/>
    </row>
    <row r="28" spans="4:11" ht="11.25" customHeight="1">
      <c r="D28" s="187"/>
      <c r="E28" s="296"/>
      <c r="F28" s="295"/>
      <c r="G28" s="295"/>
      <c r="H28" s="295"/>
      <c r="I28" s="295"/>
      <c r="J28" s="295"/>
      <c r="K28" s="200"/>
    </row>
    <row r="29" spans="4:11" ht="11.25">
      <c r="D29" s="201"/>
      <c r="E29" s="202"/>
      <c r="F29" s="202"/>
      <c r="G29" s="202"/>
      <c r="H29" s="202"/>
      <c r="I29" s="202"/>
      <c r="J29" s="202"/>
      <c r="K29" s="203"/>
    </row>
  </sheetData>
  <sheetProtection password="FA9C" sheet="1" formatColumns="0" formatRows="0"/>
  <mergeCells count="17">
    <mergeCell ref="I12:J12"/>
    <mergeCell ref="F21:G21"/>
    <mergeCell ref="E10:J10"/>
    <mergeCell ref="F3:G3"/>
    <mergeCell ref="E5:E6"/>
    <mergeCell ref="F5:F6"/>
    <mergeCell ref="E9:J9"/>
    <mergeCell ref="F22:G22"/>
    <mergeCell ref="F24:G24"/>
    <mergeCell ref="F12:G12"/>
    <mergeCell ref="F13:G13"/>
    <mergeCell ref="F19:G19"/>
    <mergeCell ref="F18:G18"/>
    <mergeCell ref="F16:G16"/>
    <mergeCell ref="F17:G17"/>
    <mergeCell ref="F15:G15"/>
    <mergeCell ref="F14:G14"/>
  </mergeCells>
  <dataValidations count="4">
    <dataValidation type="decimal" allowBlank="1" showInputMessage="1" showErrorMessage="1" sqref="H18:H22 B18 H5:H6 H3 G20 B20:B21 B25 G23:H23 H2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2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26" location="'ХВС инвестиции'!A1" display="Удалить мероприятие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2"/>
  <sheetViews>
    <sheetView showGridLines="0" zoomScalePageLayoutView="0" workbookViewId="0" topLeftCell="E28">
      <selection activeCell="H42" sqref="H42"/>
    </sheetView>
  </sheetViews>
  <sheetFormatPr defaultColWidth="9.140625" defaultRowHeight="11.25"/>
  <cols>
    <col min="1" max="1" width="8.00390625" style="74" hidden="1" customWidth="1"/>
    <col min="2" max="2" width="48.28125" style="74" hidden="1" customWidth="1"/>
    <col min="3" max="3" width="16.7109375" style="75" hidden="1" customWidth="1"/>
    <col min="4" max="4" width="17.57421875" style="75" hidden="1" customWidth="1"/>
    <col min="5" max="5" width="9.421875" style="75" customWidth="1"/>
    <col min="6" max="6" width="59.8515625" style="75" customWidth="1"/>
    <col min="7" max="7" width="12.8515625" style="75" hidden="1" customWidth="1"/>
    <col min="8" max="8" width="54.8515625" style="75" bestFit="1" customWidth="1"/>
    <col min="9" max="9" width="2.00390625" style="75" customWidth="1"/>
    <col min="10" max="10" width="20.140625" style="75" customWidth="1"/>
    <col min="11" max="11" width="1.7109375" style="75" bestFit="1" customWidth="1"/>
    <col min="12" max="12" width="20.140625" style="75" customWidth="1"/>
    <col min="13" max="13" width="4.421875" style="75" customWidth="1"/>
    <col min="14" max="18" width="9.140625" style="75" customWidth="1"/>
    <col min="19" max="19" width="3.28125" style="75" bestFit="1" customWidth="1"/>
    <col min="20" max="20" width="9.00390625" style="75" bestFit="1" customWidth="1"/>
    <col min="21" max="21" width="2.00390625" style="75" bestFit="1" customWidth="1"/>
    <col min="22" max="22" width="7.57421875" style="75" bestFit="1" customWidth="1"/>
    <col min="23" max="26" width="9.140625" style="75" customWidth="1"/>
    <col min="27" max="27" width="2.00390625" style="75" bestFit="1" customWidth="1"/>
    <col min="28" max="32" width="9.140625" style="75" customWidth="1"/>
    <col min="33" max="33" width="3.28125" style="75" bestFit="1" customWidth="1"/>
    <col min="34" max="34" width="10.28125" style="75" bestFit="1" customWidth="1"/>
    <col min="35" max="35" width="2.00390625" style="75" bestFit="1" customWidth="1"/>
    <col min="36" max="36" width="7.57421875" style="75" bestFit="1" customWidth="1"/>
    <col min="37" max="40" width="9.140625" style="75" customWidth="1"/>
    <col min="41" max="41" width="2.00390625" style="75" bestFit="1" customWidth="1"/>
    <col min="42" max="16384" width="9.140625" style="75" customWidth="1"/>
  </cols>
  <sheetData>
    <row r="1" spans="1:2" s="77" customFormat="1" ht="11.25" hidden="1">
      <c r="A1" s="73"/>
      <c r="B1" s="73"/>
    </row>
    <row r="2" spans="1:45" ht="11.25" hidden="1">
      <c r="A2" s="73"/>
      <c r="B2" s="73"/>
      <c r="S2" s="77"/>
      <c r="T2" s="77"/>
      <c r="U2" s="82"/>
      <c r="V2" s="72"/>
      <c r="W2" s="83"/>
      <c r="X2" s="84"/>
      <c r="Y2" s="85"/>
      <c r="Z2" s="86"/>
      <c r="AA2" s="87"/>
      <c r="AB2" s="79"/>
      <c r="AC2" s="79"/>
      <c r="AD2" s="79"/>
      <c r="AE2" s="88"/>
      <c r="AG2" s="77"/>
      <c r="AH2" s="77"/>
      <c r="AI2" s="82"/>
      <c r="AJ2" s="72"/>
      <c r="AK2" s="89"/>
      <c r="AL2" s="84"/>
      <c r="AM2" s="85"/>
      <c r="AN2" s="86"/>
      <c r="AO2" s="87"/>
      <c r="AP2" s="79"/>
      <c r="AQ2" s="79"/>
      <c r="AR2" s="79"/>
      <c r="AS2" s="88"/>
    </row>
    <row r="3" spans="1:2" ht="11.25" hidden="1">
      <c r="A3" s="73"/>
      <c r="B3" s="100"/>
    </row>
    <row r="4" spans="1:14" ht="11.25" hidden="1">
      <c r="A4" s="73"/>
      <c r="B4" s="73"/>
      <c r="L4" s="90"/>
      <c r="M4" s="90"/>
      <c r="N4" s="90"/>
    </row>
    <row r="5" spans="3:5" ht="11.25" hidden="1">
      <c r="C5" s="90"/>
      <c r="D5" s="90"/>
      <c r="E5" s="90"/>
    </row>
    <row r="6" spans="3:5" ht="11.25" hidden="1">
      <c r="C6" s="90"/>
      <c r="D6" s="90"/>
      <c r="E6" s="90"/>
    </row>
    <row r="7" spans="3:5" ht="11.25">
      <c r="C7" s="90"/>
      <c r="D7" s="90"/>
      <c r="E7" s="90"/>
    </row>
    <row r="8" spans="3:9" ht="15" customHeight="1" thickBot="1">
      <c r="C8" s="90"/>
      <c r="D8" s="204"/>
      <c r="E8" s="205"/>
      <c r="F8" s="288"/>
      <c r="G8" s="220"/>
      <c r="H8" s="205"/>
      <c r="I8" s="207"/>
    </row>
    <row r="9" spans="4:9" ht="23.25" customHeight="1">
      <c r="D9" s="190"/>
      <c r="E9" s="513" t="s">
        <v>842</v>
      </c>
      <c r="F9" s="514"/>
      <c r="G9" s="514"/>
      <c r="H9" s="515"/>
      <c r="I9" s="191"/>
    </row>
    <row r="10" spans="4:9" ht="12" thickBot="1">
      <c r="D10" s="190"/>
      <c r="E10" s="507" t="str">
        <f>IF(org="","",IF(fil="",org,org&amp;" ("&amp;fil&amp;")"))</f>
        <v>ОАО " БЕЛГОРОДАСБЕСТОЦЕМЕНТ"</v>
      </c>
      <c r="F10" s="508"/>
      <c r="G10" s="508"/>
      <c r="H10" s="509"/>
      <c r="I10" s="191"/>
    </row>
    <row r="11" spans="4:9" ht="12" thickBot="1">
      <c r="D11" s="190"/>
      <c r="E11" s="188"/>
      <c r="F11" s="188"/>
      <c r="G11" s="188"/>
      <c r="H11" s="188"/>
      <c r="I11" s="189"/>
    </row>
    <row r="12" spans="4:9" ht="23.25" thickBot="1">
      <c r="D12" s="190"/>
      <c r="E12" s="249" t="s">
        <v>423</v>
      </c>
      <c r="F12" s="250" t="s">
        <v>269</v>
      </c>
      <c r="G12" s="250" t="s">
        <v>529</v>
      </c>
      <c r="H12" s="270" t="s">
        <v>270</v>
      </c>
      <c r="I12" s="189"/>
    </row>
    <row r="13" spans="4:9" ht="12" thickBot="1">
      <c r="D13" s="190"/>
      <c r="E13" s="274">
        <v>1</v>
      </c>
      <c r="F13" s="275">
        <f>E13+1</f>
        <v>2</v>
      </c>
      <c r="G13" s="275">
        <f>F13+1</f>
        <v>3</v>
      </c>
      <c r="H13" s="276">
        <f>G13+1</f>
        <v>4</v>
      </c>
      <c r="I13" s="189"/>
    </row>
    <row r="14" spans="4:9" ht="22.5" customHeight="1">
      <c r="D14" s="195"/>
      <c r="E14" s="271" t="s">
        <v>289</v>
      </c>
      <c r="F14" s="272" t="s">
        <v>326</v>
      </c>
      <c r="G14" s="273" t="s">
        <v>290</v>
      </c>
      <c r="H14" s="292" t="str">
        <f>IF(activity="","",activity)</f>
        <v>Оказание услуг в сфере водоснабжения</v>
      </c>
      <c r="I14" s="189"/>
    </row>
    <row r="15" spans="4:9" ht="15" customHeight="1">
      <c r="D15" s="195"/>
      <c r="E15" s="264" t="s">
        <v>291</v>
      </c>
      <c r="F15" s="221" t="s">
        <v>325</v>
      </c>
      <c r="G15" s="222" t="s">
        <v>527</v>
      </c>
      <c r="H15" s="255">
        <v>1220.1</v>
      </c>
      <c r="I15" s="189"/>
    </row>
    <row r="16" spans="4:9" ht="22.5">
      <c r="D16" s="195"/>
      <c r="E16" s="264">
        <v>3</v>
      </c>
      <c r="F16" s="221" t="s">
        <v>369</v>
      </c>
      <c r="G16" s="222" t="s">
        <v>527</v>
      </c>
      <c r="H16" s="256">
        <f>SUM(H17,H18,H21,H22:H26,H29,H32,H37:H38)</f>
        <v>1218.46</v>
      </c>
      <c r="I16" s="189"/>
    </row>
    <row r="17" spans="4:9" ht="22.5">
      <c r="D17" s="195"/>
      <c r="E17" s="264" t="s">
        <v>556</v>
      </c>
      <c r="F17" s="327" t="s">
        <v>791</v>
      </c>
      <c r="G17" s="222" t="s">
        <v>527</v>
      </c>
      <c r="H17" s="255">
        <v>0</v>
      </c>
      <c r="I17" s="189"/>
    </row>
    <row r="18" spans="4:9" ht="33.75">
      <c r="D18" s="195"/>
      <c r="E18" s="264" t="s">
        <v>293</v>
      </c>
      <c r="F18" s="185" t="s">
        <v>328</v>
      </c>
      <c r="G18" s="222" t="s">
        <v>527</v>
      </c>
      <c r="H18" s="255">
        <v>415.8</v>
      </c>
      <c r="I18" s="189"/>
    </row>
    <row r="19" spans="4:9" ht="15" customHeight="1">
      <c r="D19" s="195"/>
      <c r="E19" s="264" t="s">
        <v>377</v>
      </c>
      <c r="F19" s="223" t="s">
        <v>564</v>
      </c>
      <c r="G19" s="222" t="s">
        <v>294</v>
      </c>
      <c r="H19" s="256">
        <f>nerr(H18/H20)</f>
        <v>2.7427440633245386</v>
      </c>
      <c r="I19" s="189"/>
    </row>
    <row r="20" spans="4:9" ht="15" customHeight="1">
      <c r="D20" s="195"/>
      <c r="E20" s="264" t="s">
        <v>378</v>
      </c>
      <c r="F20" s="223" t="s">
        <v>327</v>
      </c>
      <c r="G20" s="222" t="s">
        <v>363</v>
      </c>
      <c r="H20" s="257">
        <v>151.6</v>
      </c>
      <c r="I20" s="189"/>
    </row>
    <row r="21" spans="4:9" ht="15" customHeight="1">
      <c r="D21" s="195"/>
      <c r="E21" s="264" t="s">
        <v>295</v>
      </c>
      <c r="F21" s="327" t="s">
        <v>792</v>
      </c>
      <c r="G21" s="222" t="s">
        <v>527</v>
      </c>
      <c r="H21" s="255">
        <v>0</v>
      </c>
      <c r="I21" s="189"/>
    </row>
    <row r="22" spans="4:9" ht="15" customHeight="1">
      <c r="D22" s="195"/>
      <c r="E22" s="264" t="s">
        <v>296</v>
      </c>
      <c r="F22" s="185" t="s">
        <v>329</v>
      </c>
      <c r="G22" s="222" t="s">
        <v>527</v>
      </c>
      <c r="H22" s="255">
        <v>530.9</v>
      </c>
      <c r="I22" s="189"/>
    </row>
    <row r="23" spans="4:9" ht="15" customHeight="1">
      <c r="D23" s="195"/>
      <c r="E23" s="264" t="s">
        <v>297</v>
      </c>
      <c r="F23" s="185" t="s">
        <v>330</v>
      </c>
      <c r="G23" s="222" t="s">
        <v>527</v>
      </c>
      <c r="H23" s="255">
        <v>188.46</v>
      </c>
      <c r="I23" s="189"/>
    </row>
    <row r="24" spans="4:9" ht="15" customHeight="1">
      <c r="D24" s="195"/>
      <c r="E24" s="264" t="s">
        <v>298</v>
      </c>
      <c r="F24" s="185" t="s">
        <v>331</v>
      </c>
      <c r="G24" s="222" t="s">
        <v>527</v>
      </c>
      <c r="H24" s="255">
        <v>55.3</v>
      </c>
      <c r="I24" s="189"/>
    </row>
    <row r="25" spans="4:9" ht="15" customHeight="1">
      <c r="D25" s="195"/>
      <c r="E25" s="264" t="s">
        <v>299</v>
      </c>
      <c r="F25" s="327" t="s">
        <v>332</v>
      </c>
      <c r="G25" s="222" t="s">
        <v>527</v>
      </c>
      <c r="H25" s="255">
        <v>0</v>
      </c>
      <c r="I25" s="189"/>
    </row>
    <row r="26" spans="4:9" ht="15" customHeight="1">
      <c r="D26" s="195"/>
      <c r="E26" s="264" t="s">
        <v>300</v>
      </c>
      <c r="F26" s="327" t="s">
        <v>793</v>
      </c>
      <c r="G26" s="222" t="s">
        <v>527</v>
      </c>
      <c r="H26" s="255">
        <v>0</v>
      </c>
      <c r="I26" s="189"/>
    </row>
    <row r="27" spans="4:9" ht="15" customHeight="1">
      <c r="D27" s="195"/>
      <c r="E27" s="264" t="s">
        <v>379</v>
      </c>
      <c r="F27" s="223" t="s">
        <v>333</v>
      </c>
      <c r="G27" s="222" t="s">
        <v>527</v>
      </c>
      <c r="H27" s="255">
        <v>0</v>
      </c>
      <c r="I27" s="189"/>
    </row>
    <row r="28" spans="4:9" ht="15" customHeight="1">
      <c r="D28" s="195"/>
      <c r="E28" s="264" t="s">
        <v>380</v>
      </c>
      <c r="F28" s="223" t="s">
        <v>334</v>
      </c>
      <c r="G28" s="222" t="s">
        <v>527</v>
      </c>
      <c r="H28" s="255">
        <v>0</v>
      </c>
      <c r="I28" s="189"/>
    </row>
    <row r="29" spans="4:9" ht="15" customHeight="1">
      <c r="D29" s="195"/>
      <c r="E29" s="264" t="s">
        <v>301</v>
      </c>
      <c r="F29" s="327" t="s">
        <v>794</v>
      </c>
      <c r="G29" s="222" t="s">
        <v>527</v>
      </c>
      <c r="H29" s="255">
        <v>28</v>
      </c>
      <c r="I29" s="189"/>
    </row>
    <row r="30" spans="4:9" ht="15" customHeight="1">
      <c r="D30" s="195"/>
      <c r="E30" s="264" t="s">
        <v>381</v>
      </c>
      <c r="F30" s="223" t="s">
        <v>333</v>
      </c>
      <c r="G30" s="222" t="s">
        <v>527</v>
      </c>
      <c r="H30" s="255">
        <v>0</v>
      </c>
      <c r="I30" s="189"/>
    </row>
    <row r="31" spans="4:9" ht="15" customHeight="1">
      <c r="D31" s="195"/>
      <c r="E31" s="264" t="s">
        <v>382</v>
      </c>
      <c r="F31" s="223" t="s">
        <v>334</v>
      </c>
      <c r="G31" s="222" t="s">
        <v>527</v>
      </c>
      <c r="H31" s="255">
        <v>0</v>
      </c>
      <c r="I31" s="189"/>
    </row>
    <row r="32" spans="4:9" ht="15" customHeight="1">
      <c r="D32" s="195"/>
      <c r="E32" s="264" t="s">
        <v>302</v>
      </c>
      <c r="F32" s="185" t="s">
        <v>303</v>
      </c>
      <c r="G32" s="222" t="s">
        <v>527</v>
      </c>
      <c r="H32" s="255">
        <v>0</v>
      </c>
      <c r="I32" s="189"/>
    </row>
    <row r="33" spans="4:9" ht="15" customHeight="1">
      <c r="D33" s="195"/>
      <c r="E33" s="264" t="s">
        <v>304</v>
      </c>
      <c r="F33" s="223" t="s">
        <v>335</v>
      </c>
      <c r="G33" s="222" t="s">
        <v>527</v>
      </c>
      <c r="H33" s="255">
        <v>0</v>
      </c>
      <c r="I33" s="189"/>
    </row>
    <row r="34" spans="4:9" ht="15" customHeight="1">
      <c r="D34" s="195"/>
      <c r="E34" s="264" t="s">
        <v>305</v>
      </c>
      <c r="F34" s="223" t="s">
        <v>385</v>
      </c>
      <c r="G34" s="222" t="s">
        <v>527</v>
      </c>
      <c r="H34" s="255">
        <v>0</v>
      </c>
      <c r="I34" s="189"/>
    </row>
    <row r="35" spans="4:9" ht="15" customHeight="1">
      <c r="D35" s="195"/>
      <c r="E35" s="264" t="s">
        <v>383</v>
      </c>
      <c r="F35" s="223" t="s">
        <v>336</v>
      </c>
      <c r="G35" s="222" t="s">
        <v>527</v>
      </c>
      <c r="H35" s="255">
        <v>0</v>
      </c>
      <c r="I35" s="189"/>
    </row>
    <row r="36" spans="4:9" ht="15" customHeight="1">
      <c r="D36" s="195"/>
      <c r="E36" s="328" t="s">
        <v>384</v>
      </c>
      <c r="F36" s="223" t="s">
        <v>337</v>
      </c>
      <c r="G36" s="222" t="s">
        <v>527</v>
      </c>
      <c r="H36" s="255">
        <v>0</v>
      </c>
      <c r="I36" s="189"/>
    </row>
    <row r="37" spans="4:9" ht="33.75">
      <c r="D37" s="195"/>
      <c r="E37" s="264" t="s">
        <v>306</v>
      </c>
      <c r="F37" s="185" t="s">
        <v>322</v>
      </c>
      <c r="G37" s="222" t="s">
        <v>527</v>
      </c>
      <c r="H37" s="255">
        <v>0</v>
      </c>
      <c r="I37" s="189"/>
    </row>
    <row r="38" spans="4:9" ht="15" customHeight="1">
      <c r="D38" s="216"/>
      <c r="E38" s="268"/>
      <c r="F38" s="314" t="s">
        <v>307</v>
      </c>
      <c r="G38" s="226"/>
      <c r="H38" s="259"/>
      <c r="I38" s="189"/>
    </row>
    <row r="39" spans="4:9" ht="15" customHeight="1">
      <c r="D39" s="195"/>
      <c r="E39" s="264" t="s">
        <v>308</v>
      </c>
      <c r="F39" s="221" t="s">
        <v>341</v>
      </c>
      <c r="G39" s="222" t="s">
        <v>527</v>
      </c>
      <c r="H39" s="255">
        <v>1.6</v>
      </c>
      <c r="I39" s="189"/>
    </row>
    <row r="40" spans="4:9" ht="15" customHeight="1">
      <c r="D40" s="195"/>
      <c r="E40" s="264" t="s">
        <v>278</v>
      </c>
      <c r="F40" s="221" t="s">
        <v>342</v>
      </c>
      <c r="G40" s="222" t="s">
        <v>527</v>
      </c>
      <c r="H40" s="255">
        <v>1.28</v>
      </c>
      <c r="I40" s="189"/>
    </row>
    <row r="41" spans="4:9" ht="33.75">
      <c r="D41" s="195"/>
      <c r="E41" s="264" t="s">
        <v>279</v>
      </c>
      <c r="F41" s="185" t="s">
        <v>393</v>
      </c>
      <c r="G41" s="222" t="s">
        <v>527</v>
      </c>
      <c r="H41" s="255">
        <v>0</v>
      </c>
      <c r="I41" s="189"/>
    </row>
    <row r="42" spans="4:9" ht="15" customHeight="1">
      <c r="D42" s="195"/>
      <c r="E42" s="264" t="s">
        <v>280</v>
      </c>
      <c r="F42" s="329" t="s">
        <v>795</v>
      </c>
      <c r="G42" s="222" t="s">
        <v>309</v>
      </c>
      <c r="H42" s="257">
        <v>379</v>
      </c>
      <c r="I42" s="189"/>
    </row>
    <row r="43" spans="4:9" ht="15" customHeight="1">
      <c r="D43" s="195"/>
      <c r="E43" s="264" t="s">
        <v>282</v>
      </c>
      <c r="F43" s="329" t="s">
        <v>796</v>
      </c>
      <c r="G43" s="222" t="s">
        <v>309</v>
      </c>
      <c r="H43" s="257">
        <v>0</v>
      </c>
      <c r="I43" s="189"/>
    </row>
    <row r="44" spans="4:9" ht="15" customHeight="1">
      <c r="D44" s="195"/>
      <c r="E44" s="264" t="s">
        <v>310</v>
      </c>
      <c r="F44" s="221" t="s">
        <v>394</v>
      </c>
      <c r="G44" s="222" t="s">
        <v>309</v>
      </c>
      <c r="H44" s="257">
        <v>0</v>
      </c>
      <c r="I44" s="189"/>
    </row>
    <row r="45" spans="4:9" ht="15" customHeight="1">
      <c r="D45" s="195"/>
      <c r="E45" s="264" t="s">
        <v>268</v>
      </c>
      <c r="F45" s="221" t="s">
        <v>395</v>
      </c>
      <c r="G45" s="222" t="s">
        <v>309</v>
      </c>
      <c r="H45" s="312">
        <f>SUM(H46:H47)</f>
        <v>15.1</v>
      </c>
      <c r="I45" s="189"/>
    </row>
    <row r="46" spans="4:9" ht="15" customHeight="1">
      <c r="D46" s="195"/>
      <c r="E46" s="264" t="s">
        <v>386</v>
      </c>
      <c r="F46" s="185" t="s">
        <v>370</v>
      </c>
      <c r="G46" s="222" t="s">
        <v>309</v>
      </c>
      <c r="H46" s="257">
        <v>15.1</v>
      </c>
      <c r="I46" s="189"/>
    </row>
    <row r="47" spans="4:9" ht="15" customHeight="1">
      <c r="D47" s="195"/>
      <c r="E47" s="264" t="s">
        <v>387</v>
      </c>
      <c r="F47" s="185" t="s">
        <v>371</v>
      </c>
      <c r="G47" s="222" t="s">
        <v>309</v>
      </c>
      <c r="H47" s="257">
        <v>0</v>
      </c>
      <c r="I47" s="189"/>
    </row>
    <row r="48" spans="4:9" ht="15" customHeight="1">
      <c r="D48" s="195"/>
      <c r="E48" s="264" t="s">
        <v>312</v>
      </c>
      <c r="F48" s="225" t="s">
        <v>396</v>
      </c>
      <c r="G48" s="222" t="s">
        <v>365</v>
      </c>
      <c r="H48" s="255">
        <v>2</v>
      </c>
      <c r="I48" s="189"/>
    </row>
    <row r="49" spans="4:9" ht="15" customHeight="1">
      <c r="D49" s="195"/>
      <c r="E49" s="264" t="s">
        <v>313</v>
      </c>
      <c r="F49" s="225" t="s">
        <v>372</v>
      </c>
      <c r="G49" s="222" t="s">
        <v>311</v>
      </c>
      <c r="H49" s="255">
        <v>2.6</v>
      </c>
      <c r="I49" s="189"/>
    </row>
    <row r="50" spans="4:9" ht="15" customHeight="1">
      <c r="D50" s="195"/>
      <c r="E50" s="264" t="s">
        <v>314</v>
      </c>
      <c r="F50" s="225" t="s">
        <v>397</v>
      </c>
      <c r="G50" s="222" t="s">
        <v>388</v>
      </c>
      <c r="H50" s="258">
        <v>5</v>
      </c>
      <c r="I50" s="189"/>
    </row>
    <row r="51" spans="4:9" ht="15" customHeight="1">
      <c r="D51" s="195"/>
      <c r="E51" s="264" t="s">
        <v>315</v>
      </c>
      <c r="F51" s="225" t="s">
        <v>398</v>
      </c>
      <c r="G51" s="222" t="s">
        <v>388</v>
      </c>
      <c r="H51" s="258">
        <v>0</v>
      </c>
      <c r="I51" s="189"/>
    </row>
    <row r="52" spans="4:9" ht="15" customHeight="1">
      <c r="D52" s="195"/>
      <c r="E52" s="264" t="s">
        <v>316</v>
      </c>
      <c r="F52" s="225" t="s">
        <v>399</v>
      </c>
      <c r="G52" s="222" t="s">
        <v>364</v>
      </c>
      <c r="H52" s="258">
        <v>4</v>
      </c>
      <c r="I52" s="189"/>
    </row>
    <row r="53" spans="4:9" ht="22.5">
      <c r="D53" s="195"/>
      <c r="E53" s="264" t="s">
        <v>366</v>
      </c>
      <c r="F53" s="225" t="s">
        <v>373</v>
      </c>
      <c r="G53" s="222" t="s">
        <v>389</v>
      </c>
      <c r="H53" s="257">
        <v>0.4</v>
      </c>
      <c r="I53" s="189"/>
    </row>
    <row r="54" spans="4:9" ht="15" customHeight="1">
      <c r="D54" s="195"/>
      <c r="E54" s="328" t="s">
        <v>367</v>
      </c>
      <c r="F54" s="327" t="s">
        <v>801</v>
      </c>
      <c r="G54" s="331" t="s">
        <v>365</v>
      </c>
      <c r="H54" s="312">
        <f>SUM(H55:H57)*100/(H42+H43)</f>
        <v>93.90501319261213</v>
      </c>
      <c r="I54" s="189"/>
    </row>
    <row r="55" spans="4:9" ht="15" customHeight="1">
      <c r="D55" s="195"/>
      <c r="E55" s="328" t="s">
        <v>390</v>
      </c>
      <c r="F55" s="330" t="s">
        <v>797</v>
      </c>
      <c r="G55" s="222" t="s">
        <v>309</v>
      </c>
      <c r="H55" s="257">
        <v>0</v>
      </c>
      <c r="I55" s="189"/>
    </row>
    <row r="56" spans="4:9" ht="15" customHeight="1">
      <c r="D56" s="195"/>
      <c r="E56" s="328" t="s">
        <v>391</v>
      </c>
      <c r="F56" s="330" t="s">
        <v>798</v>
      </c>
      <c r="G56" s="222" t="s">
        <v>309</v>
      </c>
      <c r="H56" s="257">
        <v>355.9</v>
      </c>
      <c r="I56" s="189"/>
    </row>
    <row r="57" spans="4:9" ht="15" customHeight="1">
      <c r="D57" s="195"/>
      <c r="E57" s="328" t="s">
        <v>800</v>
      </c>
      <c r="F57" s="330" t="s">
        <v>799</v>
      </c>
      <c r="G57" s="222" t="s">
        <v>309</v>
      </c>
      <c r="H57" s="257">
        <v>0</v>
      </c>
      <c r="I57" s="189"/>
    </row>
    <row r="58" spans="4:9" ht="22.5">
      <c r="D58" s="195"/>
      <c r="E58" s="264" t="s">
        <v>368</v>
      </c>
      <c r="F58" s="225" t="s">
        <v>400</v>
      </c>
      <c r="G58" s="331" t="s">
        <v>365</v>
      </c>
      <c r="H58" s="255">
        <v>100</v>
      </c>
      <c r="I58" s="189"/>
    </row>
    <row r="59" spans="4:9" ht="15" customHeight="1" thickBot="1">
      <c r="D59" s="195"/>
      <c r="E59" s="269" t="s">
        <v>392</v>
      </c>
      <c r="F59" s="260" t="s">
        <v>498</v>
      </c>
      <c r="G59" s="261"/>
      <c r="H59" s="277"/>
      <c r="I59" s="189"/>
    </row>
    <row r="60" spans="4:9" ht="11.25">
      <c r="D60" s="195"/>
      <c r="E60" s="217"/>
      <c r="F60" s="218"/>
      <c r="G60" s="219"/>
      <c r="H60" s="293"/>
      <c r="I60" s="189"/>
    </row>
    <row r="61" spans="4:9" ht="11.25">
      <c r="D61" s="187"/>
      <c r="E61" s="516"/>
      <c r="F61" s="516"/>
      <c r="G61" s="516"/>
      <c r="H61" s="516"/>
      <c r="I61" s="189"/>
    </row>
    <row r="62" spans="4:9" ht="11.25">
      <c r="D62" s="201"/>
      <c r="E62" s="202"/>
      <c r="F62" s="202"/>
      <c r="G62" s="202"/>
      <c r="H62" s="202"/>
      <c r="I62" s="203"/>
    </row>
  </sheetData>
  <sheetProtection password="FA9C" sheet="1" formatColumns="0" formatRows="0"/>
  <mergeCells count="3">
    <mergeCell ref="E9:H9"/>
    <mergeCell ref="E61:H61"/>
    <mergeCell ref="E10:H10"/>
  </mergeCells>
  <dataValidations count="4">
    <dataValidation type="decimal" allowBlank="1" showInputMessage="1" showErrorMessage="1" sqref="H45 H16 H54 H19">
      <formula1>-999999999</formula1>
      <formula2>999999999999</formula2>
    </dataValidation>
    <dataValidation type="textLength" operator="lessThanOrEqual" allowBlank="1" showInputMessage="1" showErrorMessage="1" sqref="H59:H60">
      <formula1>300</formula1>
    </dataValidation>
    <dataValidation type="decimal" allowBlank="1" showInputMessage="1" showErrorMessage="1" error="Значение должно быть действительным числом" sqref="H55:H58 H46:H53 H15 H17:H18 H20:H37 H39:H44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8" location="'ХВС показатели'!A1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E7">
      <selection activeCell="I14" sqref="I14"/>
    </sheetView>
  </sheetViews>
  <sheetFormatPr defaultColWidth="9.140625" defaultRowHeight="11.25"/>
  <cols>
    <col min="1" max="1" width="8.00390625" style="92" hidden="1" customWidth="1"/>
    <col min="2" max="2" width="66.8515625" style="92" hidden="1" customWidth="1"/>
    <col min="3" max="3" width="15.8515625" style="93" hidden="1" customWidth="1"/>
    <col min="4" max="4" width="15.140625" style="93" bestFit="1" customWidth="1"/>
    <col min="5" max="5" width="7.00390625" style="93" bestFit="1" customWidth="1"/>
    <col min="6" max="6" width="36.7109375" style="93" customWidth="1"/>
    <col min="7" max="7" width="56.00390625" style="93" customWidth="1"/>
    <col min="8" max="8" width="19.140625" style="93" customWidth="1"/>
    <col min="9" max="9" width="27.57421875" style="93" customWidth="1"/>
    <col min="10" max="10" width="16.7109375" style="230" customWidth="1"/>
    <col min="11" max="31" width="9.140625" style="93" customWidth="1"/>
    <col min="32" max="32" width="14.57421875" style="93" customWidth="1"/>
    <col min="33" max="16384" width="9.140625" style="93" customWidth="1"/>
  </cols>
  <sheetData>
    <row r="1" spans="1:11" s="91" customFormat="1" ht="11.25" hidden="1">
      <c r="A1" s="73"/>
      <c r="B1" s="73"/>
      <c r="E1" s="92"/>
      <c r="F1" s="92"/>
      <c r="G1" s="74"/>
      <c r="H1" s="74"/>
      <c r="I1" s="74"/>
      <c r="J1" s="228"/>
      <c r="K1" s="74"/>
    </row>
    <row r="2" spans="1:38" ht="11.25" hidden="1">
      <c r="A2" s="73"/>
      <c r="B2" s="73"/>
      <c r="E2" s="94"/>
      <c r="F2" s="92"/>
      <c r="G2" s="74"/>
      <c r="H2" s="74"/>
      <c r="I2" s="74"/>
      <c r="J2" s="228"/>
      <c r="K2" s="94"/>
      <c r="O2" s="92"/>
      <c r="P2" s="92"/>
      <c r="Q2" s="92"/>
      <c r="R2" s="72"/>
      <c r="S2" s="95"/>
      <c r="T2" s="96"/>
      <c r="U2" s="81"/>
      <c r="V2" s="81"/>
      <c r="W2" s="81"/>
      <c r="X2" s="80"/>
      <c r="Y2" s="97"/>
      <c r="AB2" s="92"/>
      <c r="AC2" s="91"/>
      <c r="AD2" s="92"/>
      <c r="AE2" s="72"/>
      <c r="AF2" s="83"/>
      <c r="AG2" s="96"/>
      <c r="AH2" s="78"/>
      <c r="AI2" s="78"/>
      <c r="AJ2" s="78"/>
      <c r="AK2" s="98"/>
      <c r="AL2" s="97"/>
    </row>
    <row r="3" spans="1:11" ht="11.25" hidden="1">
      <c r="A3" s="73"/>
      <c r="B3" s="100"/>
      <c r="E3" s="94"/>
      <c r="F3" s="92"/>
      <c r="G3" s="92"/>
      <c r="H3" s="92"/>
      <c r="I3" s="92"/>
      <c r="J3" s="229"/>
      <c r="K3" s="94"/>
    </row>
    <row r="4" spans="1:10" ht="11.25" hidden="1">
      <c r="A4" s="73"/>
      <c r="B4" s="73"/>
      <c r="E4" s="94"/>
      <c r="F4" s="94"/>
      <c r="G4" s="94"/>
      <c r="H4" s="94"/>
      <c r="I4" s="94"/>
      <c r="J4" s="229"/>
    </row>
    <row r="5" spans="3:11" ht="11.25" hidden="1">
      <c r="C5" s="99"/>
      <c r="D5" s="99"/>
      <c r="K5" s="99"/>
    </row>
    <row r="6" spans="3:11" ht="11.25" hidden="1">
      <c r="C6" s="99"/>
      <c r="D6" s="99"/>
      <c r="K6" s="99"/>
    </row>
    <row r="7" ht="11.25"/>
    <row r="8" spans="4:10" ht="15" customHeight="1" thickBot="1">
      <c r="D8" s="204"/>
      <c r="E8" s="205"/>
      <c r="F8" s="288"/>
      <c r="G8" s="220"/>
      <c r="H8" s="220"/>
      <c r="I8" s="205"/>
      <c r="J8" s="231"/>
    </row>
    <row r="9" spans="4:10" ht="11.25">
      <c r="D9" s="190"/>
      <c r="E9" s="513" t="s">
        <v>843</v>
      </c>
      <c r="F9" s="514"/>
      <c r="G9" s="514"/>
      <c r="H9" s="514"/>
      <c r="I9" s="515"/>
      <c r="J9" s="232"/>
    </row>
    <row r="10" spans="4:10" ht="12" thickBot="1">
      <c r="D10" s="190"/>
      <c r="E10" s="507" t="str">
        <f>IF(org="","",IF(fil="",org,org&amp;" ("&amp;fil&amp;")"))</f>
        <v>ОАО " БЕЛГОРОДАСБЕСТОЦЕМЕНТ"</v>
      </c>
      <c r="F10" s="508"/>
      <c r="G10" s="508"/>
      <c r="H10" s="508"/>
      <c r="I10" s="509"/>
      <c r="J10" s="232"/>
    </row>
    <row r="11" spans="4:10" ht="12" thickBot="1">
      <c r="D11" s="190"/>
      <c r="E11" s="188"/>
      <c r="F11" s="188"/>
      <c r="G11" s="188"/>
      <c r="H11" s="188"/>
      <c r="I11" s="188"/>
      <c r="J11" s="233"/>
    </row>
    <row r="12" spans="4:10" ht="15" customHeight="1" thickBot="1">
      <c r="D12" s="190"/>
      <c r="E12" s="249" t="s">
        <v>423</v>
      </c>
      <c r="F12" s="500" t="s">
        <v>317</v>
      </c>
      <c r="G12" s="500"/>
      <c r="H12" s="250" t="s">
        <v>529</v>
      </c>
      <c r="I12" s="270" t="s">
        <v>270</v>
      </c>
      <c r="J12" s="233"/>
    </row>
    <row r="13" spans="4:10" ht="15" customHeight="1" thickBot="1">
      <c r="D13" s="190"/>
      <c r="E13" s="274">
        <v>1</v>
      </c>
      <c r="F13" s="518">
        <f>E13+1</f>
        <v>2</v>
      </c>
      <c r="G13" s="518"/>
      <c r="H13" s="275">
        <f>F13+1</f>
        <v>3</v>
      </c>
      <c r="I13" s="276">
        <f>H13+1</f>
        <v>4</v>
      </c>
      <c r="J13" s="233"/>
    </row>
    <row r="14" spans="4:10" ht="15" customHeight="1">
      <c r="D14" s="190"/>
      <c r="E14" s="315">
        <v>1</v>
      </c>
      <c r="F14" s="519" t="s">
        <v>318</v>
      </c>
      <c r="G14" s="519"/>
      <c r="H14" s="316"/>
      <c r="I14" s="317">
        <f>SUMIF(G15:G19,G15,I15:I19)</f>
        <v>0</v>
      </c>
      <c r="J14" s="233"/>
    </row>
    <row r="15" spans="4:10" ht="15" customHeight="1" hidden="1">
      <c r="D15" s="195"/>
      <c r="E15" s="510" t="s">
        <v>13</v>
      </c>
      <c r="F15" s="517"/>
      <c r="G15" s="225" t="s">
        <v>319</v>
      </c>
      <c r="H15" s="222"/>
      <c r="I15" s="299"/>
      <c r="J15" s="234"/>
    </row>
    <row r="16" spans="4:10" ht="15" customHeight="1" hidden="1">
      <c r="D16" s="195"/>
      <c r="E16" s="510"/>
      <c r="F16" s="517"/>
      <c r="G16" s="225" t="s">
        <v>344</v>
      </c>
      <c r="H16" s="305"/>
      <c r="I16" s="306"/>
      <c r="J16" s="294"/>
    </row>
    <row r="17" spans="4:10" ht="15" customHeight="1" hidden="1">
      <c r="D17" s="195"/>
      <c r="E17" s="510"/>
      <c r="F17" s="517"/>
      <c r="G17" s="225" t="s">
        <v>343</v>
      </c>
      <c r="H17" s="222"/>
      <c r="I17" s="299"/>
      <c r="J17" s="294"/>
    </row>
    <row r="18" spans="4:10" ht="15" customHeight="1" hidden="1">
      <c r="D18" s="195"/>
      <c r="E18" s="510"/>
      <c r="F18" s="517"/>
      <c r="G18" s="225" t="s">
        <v>320</v>
      </c>
      <c r="H18" s="222"/>
      <c r="I18" s="307"/>
      <c r="J18" s="234"/>
    </row>
    <row r="19" spans="4:10" ht="15" customHeight="1">
      <c r="D19" s="195"/>
      <c r="E19" s="303"/>
      <c r="F19" s="240" t="s">
        <v>307</v>
      </c>
      <c r="G19" s="279"/>
      <c r="H19" s="279"/>
      <c r="I19" s="282"/>
      <c r="J19" s="234"/>
    </row>
    <row r="20" spans="4:10" ht="15" customHeight="1">
      <c r="D20" s="190"/>
      <c r="E20" s="280">
        <v>2</v>
      </c>
      <c r="F20" s="521" t="s">
        <v>321</v>
      </c>
      <c r="G20" s="521"/>
      <c r="H20" s="227"/>
      <c r="I20" s="256">
        <f>SUMIF(G21:G25,G21,I21:I25)</f>
        <v>0</v>
      </c>
      <c r="J20" s="233"/>
    </row>
    <row r="21" spans="4:10" ht="15" customHeight="1" hidden="1">
      <c r="D21" s="195"/>
      <c r="E21" s="510" t="s">
        <v>361</v>
      </c>
      <c r="F21" s="517"/>
      <c r="G21" s="225" t="s">
        <v>319</v>
      </c>
      <c r="H21" s="222"/>
      <c r="I21" s="299"/>
      <c r="J21" s="234"/>
    </row>
    <row r="22" spans="4:10" ht="15" customHeight="1" hidden="1">
      <c r="D22" s="195"/>
      <c r="E22" s="510"/>
      <c r="F22" s="517"/>
      <c r="G22" s="225" t="s">
        <v>344</v>
      </c>
      <c r="H22" s="305"/>
      <c r="I22" s="306"/>
      <c r="J22" s="294"/>
    </row>
    <row r="23" spans="4:10" ht="15" customHeight="1" hidden="1">
      <c r="D23" s="195"/>
      <c r="E23" s="510"/>
      <c r="F23" s="517"/>
      <c r="G23" s="225" t="s">
        <v>343</v>
      </c>
      <c r="H23" s="222"/>
      <c r="I23" s="299"/>
      <c r="J23" s="294"/>
    </row>
    <row r="24" spans="4:10" ht="15" customHeight="1" hidden="1">
      <c r="D24" s="195"/>
      <c r="E24" s="510"/>
      <c r="F24" s="517"/>
      <c r="G24" s="225" t="s">
        <v>320</v>
      </c>
      <c r="H24" s="222"/>
      <c r="I24" s="307"/>
      <c r="J24" s="234"/>
    </row>
    <row r="25" spans="4:10" ht="15" customHeight="1">
      <c r="D25" s="195"/>
      <c r="E25" s="303"/>
      <c r="F25" s="240" t="s">
        <v>307</v>
      </c>
      <c r="G25" s="279"/>
      <c r="H25" s="279"/>
      <c r="I25" s="282"/>
      <c r="J25" s="234"/>
    </row>
    <row r="26" spans="4:10" ht="22.5" customHeight="1">
      <c r="D26" s="190"/>
      <c r="E26" s="280">
        <v>3</v>
      </c>
      <c r="F26" s="521" t="s">
        <v>322</v>
      </c>
      <c r="G26" s="521"/>
      <c r="H26" s="227"/>
      <c r="I26" s="256">
        <f>SUMIF(G27:G31,G27,I27:I31)</f>
        <v>0</v>
      </c>
      <c r="J26" s="233"/>
    </row>
    <row r="27" spans="4:10" ht="15" customHeight="1" hidden="1">
      <c r="D27" s="195"/>
      <c r="E27" s="510" t="s">
        <v>362</v>
      </c>
      <c r="F27" s="517"/>
      <c r="G27" s="225" t="s">
        <v>319</v>
      </c>
      <c r="H27" s="222"/>
      <c r="I27" s="299"/>
      <c r="J27" s="234"/>
    </row>
    <row r="28" spans="4:10" ht="15" customHeight="1" hidden="1">
      <c r="D28" s="195"/>
      <c r="E28" s="510"/>
      <c r="F28" s="517"/>
      <c r="G28" s="225" t="s">
        <v>344</v>
      </c>
      <c r="H28" s="305"/>
      <c r="I28" s="306"/>
      <c r="J28" s="294"/>
    </row>
    <row r="29" spans="4:10" ht="15" customHeight="1" hidden="1">
      <c r="D29" s="195"/>
      <c r="E29" s="510"/>
      <c r="F29" s="517"/>
      <c r="G29" s="225" t="s">
        <v>343</v>
      </c>
      <c r="H29" s="222"/>
      <c r="I29" s="299"/>
      <c r="J29" s="294"/>
    </row>
    <row r="30" spans="4:10" ht="15" customHeight="1" hidden="1">
      <c r="D30" s="195"/>
      <c r="E30" s="510"/>
      <c r="F30" s="517"/>
      <c r="G30" s="225" t="s">
        <v>320</v>
      </c>
      <c r="H30" s="222"/>
      <c r="I30" s="307"/>
      <c r="J30" s="234"/>
    </row>
    <row r="31" spans="4:10" ht="15" customHeight="1" thickBot="1">
      <c r="D31" s="195"/>
      <c r="E31" s="304"/>
      <c r="F31" s="283" t="s">
        <v>307</v>
      </c>
      <c r="G31" s="284"/>
      <c r="H31" s="284"/>
      <c r="I31" s="285"/>
      <c r="J31" s="234"/>
    </row>
    <row r="32" spans="4:10" ht="11.25">
      <c r="D32" s="187"/>
      <c r="E32" s="199"/>
      <c r="F32" s="199"/>
      <c r="G32" s="199"/>
      <c r="H32" s="199"/>
      <c r="I32" s="199"/>
      <c r="J32" s="234"/>
    </row>
    <row r="33" spans="4:10" ht="11.25">
      <c r="D33" s="187"/>
      <c r="E33" s="516"/>
      <c r="F33" s="516"/>
      <c r="G33" s="516"/>
      <c r="H33" s="516"/>
      <c r="I33" s="516"/>
      <c r="J33" s="520"/>
    </row>
    <row r="34" spans="4:10" ht="11.25">
      <c r="D34" s="201"/>
      <c r="E34" s="202"/>
      <c r="F34" s="202"/>
      <c r="G34" s="202"/>
      <c r="H34" s="202"/>
      <c r="I34" s="202"/>
      <c r="J34" s="235"/>
    </row>
    <row r="35" ht="11.25"/>
    <row r="36" ht="11.25"/>
    <row r="37" ht="11.25"/>
    <row r="38" ht="11.25"/>
    <row r="39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</sheetData>
  <sheetProtection password="FA9C" sheet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6">
    <tabColor indexed="31"/>
  </sheetPr>
  <dimension ref="D5:L23"/>
  <sheetViews>
    <sheetView showGridLines="0" zoomScale="80" zoomScaleNormal="80" zoomScalePageLayoutView="0" workbookViewId="0" topLeftCell="C5">
      <selection activeCell="K28" sqref="K2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421"/>
    </row>
    <row r="6" spans="4:12" ht="15" customHeight="1">
      <c r="D6" s="526" t="s">
        <v>829</v>
      </c>
      <c r="E6" s="527"/>
      <c r="F6" s="527"/>
      <c r="G6" s="527"/>
      <c r="H6" s="527"/>
      <c r="I6" s="527"/>
      <c r="J6" s="527"/>
      <c r="K6" s="527"/>
      <c r="L6" s="528"/>
    </row>
    <row r="7" spans="4:12" ht="15.75" customHeight="1" thickBot="1">
      <c r="D7" s="529">
        <f>IF(org="","",IF(fil="",org,org&amp;" ("&amp;fil&amp;")"))</f>
      </c>
      <c r="E7" s="530"/>
      <c r="F7" s="530"/>
      <c r="G7" s="530"/>
      <c r="H7" s="530"/>
      <c r="I7" s="530"/>
      <c r="J7" s="530"/>
      <c r="K7" s="530"/>
      <c r="L7" s="531"/>
    </row>
    <row r="8" spans="5:11" ht="15.75" customHeight="1">
      <c r="E8" s="199"/>
      <c r="F8" s="199"/>
      <c r="H8" s="199"/>
      <c r="I8" s="199"/>
      <c r="J8" s="199"/>
      <c r="K8" s="199"/>
    </row>
    <row r="9" spans="4:12" ht="15.75" customHeight="1">
      <c r="D9" s="422"/>
      <c r="E9" s="423"/>
      <c r="F9" s="424"/>
      <c r="G9" s="423"/>
      <c r="H9" s="423"/>
      <c r="I9" s="423"/>
      <c r="J9" s="423"/>
      <c r="K9" s="423"/>
      <c r="L9" s="425"/>
    </row>
    <row r="10" spans="4:12" ht="34.5" customHeight="1" thickBot="1">
      <c r="D10" s="426"/>
      <c r="E10" s="532" t="s">
        <v>830</v>
      </c>
      <c r="F10" s="533"/>
      <c r="G10" s="533"/>
      <c r="H10" s="533"/>
      <c r="I10" s="533"/>
      <c r="J10" s="533"/>
      <c r="K10" s="534"/>
      <c r="L10" s="427"/>
    </row>
    <row r="11" spans="4:12" ht="15" customHeight="1">
      <c r="D11" s="426"/>
      <c r="E11" s="428"/>
      <c r="F11" s="428"/>
      <c r="H11" s="428"/>
      <c r="I11" s="428"/>
      <c r="J11" s="428"/>
      <c r="K11" s="428"/>
      <c r="L11" s="427"/>
    </row>
    <row r="12" spans="4:12" ht="36" customHeight="1" thickBot="1">
      <c r="D12" s="426"/>
      <c r="E12" s="429" t="s">
        <v>820</v>
      </c>
      <c r="F12" s="429" t="s">
        <v>831</v>
      </c>
      <c r="G12" s="430" t="s">
        <v>832</v>
      </c>
      <c r="H12" s="430" t="s">
        <v>833</v>
      </c>
      <c r="I12" s="430" t="s">
        <v>834</v>
      </c>
      <c r="J12" s="430" t="s">
        <v>835</v>
      </c>
      <c r="K12" s="431" t="s">
        <v>844</v>
      </c>
      <c r="L12" s="427"/>
    </row>
    <row r="13" spans="4:12" ht="15" customHeight="1">
      <c r="D13" s="432"/>
      <c r="E13" s="433">
        <v>1</v>
      </c>
      <c r="F13" s="433">
        <f>E13+1</f>
        <v>2</v>
      </c>
      <c r="G13" s="433" t="s">
        <v>292</v>
      </c>
      <c r="H13" s="434">
        <v>4</v>
      </c>
      <c r="I13" s="434">
        <v>5</v>
      </c>
      <c r="J13" s="434">
        <v>6</v>
      </c>
      <c r="K13" s="434">
        <v>7</v>
      </c>
      <c r="L13" s="427"/>
    </row>
    <row r="14" spans="4:12" ht="15" customHeight="1">
      <c r="D14" s="432"/>
      <c r="E14" s="435">
        <v>1</v>
      </c>
      <c r="F14" s="522" t="s">
        <v>836</v>
      </c>
      <c r="G14" s="523"/>
      <c r="H14" s="523"/>
      <c r="I14" s="523"/>
      <c r="J14" s="523"/>
      <c r="K14" s="524"/>
      <c r="L14" s="427"/>
    </row>
    <row r="15" spans="4:12" ht="15" customHeight="1">
      <c r="D15" s="432"/>
      <c r="E15" s="435">
        <v>2</v>
      </c>
      <c r="F15" s="522" t="s">
        <v>837</v>
      </c>
      <c r="G15" s="523"/>
      <c r="H15" s="523"/>
      <c r="I15" s="523"/>
      <c r="J15" s="523"/>
      <c r="K15" s="524"/>
      <c r="L15" s="427"/>
    </row>
    <row r="16" spans="4:12" ht="15" customHeight="1">
      <c r="D16" s="432"/>
      <c r="E16" s="436"/>
      <c r="F16" s="437" t="s">
        <v>838</v>
      </c>
      <c r="G16" s="438"/>
      <c r="H16" s="439"/>
      <c r="I16" s="438"/>
      <c r="J16" s="439"/>
      <c r="K16" s="440" t="s">
        <v>290</v>
      </c>
      <c r="L16" s="427"/>
    </row>
    <row r="17" spans="4:12" ht="15" customHeight="1" hidden="1">
      <c r="D17" s="432"/>
      <c r="E17" s="441" t="s">
        <v>289</v>
      </c>
      <c r="F17" s="442"/>
      <c r="G17" s="442"/>
      <c r="H17" s="442"/>
      <c r="I17" s="442"/>
      <c r="J17" s="442"/>
      <c r="K17" s="443"/>
      <c r="L17" s="427"/>
    </row>
    <row r="18" spans="4:12" ht="15" customHeight="1" thickBot="1">
      <c r="D18" s="432" t="s">
        <v>29</v>
      </c>
      <c r="E18" s="444"/>
      <c r="F18" s="445"/>
      <c r="G18" s="446"/>
      <c r="H18" s="446"/>
      <c r="I18" s="446"/>
      <c r="J18" s="446"/>
      <c r="K18" s="447"/>
      <c r="L18" s="427"/>
    </row>
    <row r="19" spans="4:12" ht="11.25">
      <c r="D19" s="426"/>
      <c r="E19" s="199"/>
      <c r="F19" s="199"/>
      <c r="H19" s="199"/>
      <c r="I19" s="199"/>
      <c r="J19" s="199"/>
      <c r="K19" s="199"/>
      <c r="L19" s="427"/>
    </row>
    <row r="20" spans="4:12" ht="22.5" customHeight="1">
      <c r="D20" s="426"/>
      <c r="E20" s="448"/>
      <c r="F20" s="525" t="s">
        <v>845</v>
      </c>
      <c r="G20" s="525"/>
      <c r="H20" s="525"/>
      <c r="I20" s="525"/>
      <c r="J20" s="525"/>
      <c r="K20" s="525"/>
      <c r="L20" s="427"/>
    </row>
    <row r="21" spans="4:12" ht="15" customHeight="1">
      <c r="D21" s="426"/>
      <c r="E21" s="448"/>
      <c r="F21" s="449"/>
      <c r="H21" s="449"/>
      <c r="I21" s="449"/>
      <c r="J21" s="449"/>
      <c r="K21" s="449"/>
      <c r="L21" s="427"/>
    </row>
    <row r="22" spans="4:12" ht="15" customHeight="1">
      <c r="D22" s="426"/>
      <c r="E22" s="448"/>
      <c r="F22" s="449"/>
      <c r="H22" s="449"/>
      <c r="I22" s="449"/>
      <c r="J22" s="449"/>
      <c r="K22" s="449"/>
      <c r="L22" s="427"/>
    </row>
    <row r="23" spans="4:12" ht="12" thickBot="1">
      <c r="D23" s="450"/>
      <c r="E23" s="451"/>
      <c r="F23" s="451"/>
      <c r="G23" s="451"/>
      <c r="H23" s="451"/>
      <c r="I23" s="451"/>
      <c r="J23" s="451"/>
      <c r="K23" s="451"/>
      <c r="L23" s="452"/>
    </row>
    <row r="26" ht="15" customHeight="1"/>
  </sheetData>
  <sheetProtection password="FA9C" sheet="1" formatColumns="0" formatRows="0"/>
  <mergeCells count="6">
    <mergeCell ref="F15:K15"/>
    <mergeCell ref="F20:K20"/>
    <mergeCell ref="D6:L6"/>
    <mergeCell ref="D7:L7"/>
    <mergeCell ref="E10:K10"/>
    <mergeCell ref="F14:K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6:J16">
      <formula1>900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46" sqref="E46"/>
    </sheetView>
  </sheetViews>
  <sheetFormatPr defaultColWidth="9.140625" defaultRowHeight="11.25"/>
  <cols>
    <col min="1" max="1" width="37.140625" style="65" hidden="1" customWidth="1"/>
    <col min="2" max="2" width="7.7109375" style="65" hidden="1" customWidth="1"/>
    <col min="3" max="3" width="2.140625" style="65" customWidth="1"/>
    <col min="4" max="4" width="17.140625" style="55" customWidth="1"/>
    <col min="5" max="5" width="125.57421875" style="55" customWidth="1"/>
    <col min="6" max="6" width="9.140625" style="55" customWidth="1"/>
    <col min="7" max="7" width="5.28125" style="55" customWidth="1"/>
    <col min="8" max="16384" width="9.140625" style="55" customWidth="1"/>
  </cols>
  <sheetData>
    <row r="1" ht="11.25" hidden="1"/>
    <row r="2" ht="11.25" hidden="1">
      <c r="B2" s="66"/>
    </row>
    <row r="3" ht="11.25" hidden="1"/>
    <row r="4" ht="11.25" hidden="1"/>
    <row r="5" ht="11.25" hidden="1">
      <c r="B5" s="66"/>
    </row>
    <row r="7" spans="1:6" ht="12" thickBot="1">
      <c r="A7" s="54"/>
      <c r="B7" s="56"/>
      <c r="C7" s="54"/>
      <c r="D7" s="57"/>
      <c r="E7" s="288"/>
      <c r="F7" s="58"/>
    </row>
    <row r="8" spans="1:6" ht="14.25" customHeight="1">
      <c r="A8" s="54"/>
      <c r="B8" s="54"/>
      <c r="C8" s="54"/>
      <c r="D8" s="59"/>
      <c r="E8" s="289" t="s">
        <v>520</v>
      </c>
      <c r="F8" s="60"/>
    </row>
    <row r="9" spans="1:6" ht="14.25" customHeight="1" thickBot="1">
      <c r="A9" s="54"/>
      <c r="B9" s="54"/>
      <c r="C9" s="54"/>
      <c r="D9" s="59"/>
      <c r="E9" s="290" t="str">
        <f>IF(org="","",IF(fil="",org,org&amp;" ("&amp;fil&amp;")"))</f>
        <v>ОАО " БЕЛГОРОДАСБЕСТОЦЕМЕНТ"</v>
      </c>
      <c r="F9" s="60"/>
    </row>
    <row r="10" spans="1:6" ht="12" thickBot="1">
      <c r="A10" s="54"/>
      <c r="B10" s="54"/>
      <c r="C10" s="54"/>
      <c r="D10" s="59"/>
      <c r="E10" s="61"/>
      <c r="F10" s="60"/>
    </row>
    <row r="11" spans="4:6" ht="12" thickBot="1">
      <c r="D11" s="59"/>
      <c r="E11" s="67"/>
      <c r="F11" s="60"/>
    </row>
    <row r="12" spans="4:6" ht="11.25">
      <c r="D12" s="62"/>
      <c r="E12" s="63"/>
      <c r="F12" s="64"/>
    </row>
  </sheetData>
  <sheetProtection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User</cp:lastModifiedBy>
  <cp:lastPrinted>2011-12-29T13:04:09Z</cp:lastPrinted>
  <dcterms:created xsi:type="dcterms:W3CDTF">2004-05-21T07:18:45Z</dcterms:created>
  <dcterms:modified xsi:type="dcterms:W3CDTF">2012-01-18T05:52:58Z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